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3132" yWindow="3660" windowWidth="17448" windowHeight="705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Тарифы'!$A$1:$P$126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G24" i="2" l="1"/>
  <c r="G23" i="2"/>
  <c r="I49" i="2" l="1"/>
  <c r="G18" i="2"/>
  <c r="G19" i="2"/>
  <c r="E96" i="2"/>
  <c r="I29" i="2"/>
  <c r="I94" i="2"/>
  <c r="K94" i="2" s="1"/>
  <c r="G94" i="2"/>
  <c r="G14" i="2"/>
  <c r="G12" i="2"/>
  <c r="G15" i="2"/>
  <c r="G13" i="2"/>
  <c r="I10" i="2"/>
  <c r="I33" i="2" l="1"/>
  <c r="G33" i="2"/>
  <c r="K33" i="2" s="1"/>
  <c r="I32" i="2"/>
  <c r="G32" i="2"/>
  <c r="K32" i="2" s="1"/>
  <c r="I31" i="2"/>
  <c r="G31" i="2"/>
  <c r="K31" i="2" s="1"/>
  <c r="G78" i="2" l="1"/>
  <c r="G77" i="2"/>
  <c r="G76" i="2"/>
  <c r="G75" i="2"/>
  <c r="G74" i="2"/>
  <c r="G73" i="2"/>
  <c r="G72" i="2"/>
  <c r="G71" i="2"/>
  <c r="G70" i="2"/>
  <c r="G106" i="2" l="1"/>
  <c r="K106" i="2" s="1"/>
  <c r="G105" i="2"/>
  <c r="I106" i="2" l="1"/>
  <c r="F56" i="2"/>
  <c r="G55" i="2"/>
  <c r="H55" i="2" s="1"/>
  <c r="F55" i="2"/>
  <c r="I54" i="2"/>
  <c r="J54" i="2" s="1"/>
  <c r="H54" i="2"/>
  <c r="F54" i="2"/>
  <c r="E93" i="2"/>
  <c r="G92" i="2"/>
  <c r="I78" i="2"/>
  <c r="K78" i="2"/>
  <c r="I77" i="2"/>
  <c r="K77" i="2"/>
  <c r="I76" i="2"/>
  <c r="K76" i="2"/>
  <c r="I75" i="2"/>
  <c r="K75" i="2"/>
  <c r="I74" i="2"/>
  <c r="K74" i="2"/>
  <c r="I73" i="2"/>
  <c r="K73" i="2"/>
  <c r="I72" i="2"/>
  <c r="K72" i="2"/>
  <c r="I71" i="2"/>
  <c r="K71" i="2"/>
  <c r="I70" i="2"/>
  <c r="K70" i="2"/>
  <c r="F60" i="2"/>
  <c r="G59" i="2"/>
  <c r="H59" i="2" s="1"/>
  <c r="F59" i="2"/>
  <c r="I58" i="2"/>
  <c r="K58" i="2" s="1"/>
  <c r="L58" i="2" s="1"/>
  <c r="H58" i="2"/>
  <c r="F58" i="2"/>
  <c r="I35" i="2"/>
  <c r="G35" i="2"/>
  <c r="K35" i="2" s="1"/>
  <c r="G29" i="2"/>
  <c r="G27" i="2"/>
  <c r="G26" i="2"/>
  <c r="K10" i="2"/>
  <c r="G8" i="2"/>
  <c r="G21" i="2" l="1"/>
  <c r="G10" i="2"/>
  <c r="K54" i="2"/>
  <c r="L54" i="2" s="1"/>
  <c r="K29" i="2"/>
  <c r="I59" i="2"/>
  <c r="K59" i="2" s="1"/>
  <c r="L59" i="2" s="1"/>
  <c r="G20" i="2"/>
  <c r="J58" i="2"/>
  <c r="G93" i="2"/>
  <c r="I55" i="2"/>
  <c r="K55" i="2" s="1"/>
  <c r="L55" i="2" s="1"/>
  <c r="G56" i="2"/>
  <c r="G60" i="2"/>
  <c r="E97" i="2"/>
  <c r="G96" i="2"/>
  <c r="J59" i="2" l="1"/>
  <c r="J55" i="2"/>
  <c r="H56" i="2"/>
  <c r="I56" i="2"/>
  <c r="I95" i="2"/>
  <c r="K95" i="2" s="1"/>
  <c r="G95" i="2"/>
  <c r="G97" i="2"/>
  <c r="G9" i="2"/>
  <c r="I60" i="2"/>
  <c r="H60" i="2"/>
  <c r="K56" i="2" l="1"/>
  <c r="L56" i="2" s="1"/>
  <c r="J56" i="2"/>
  <c r="I11" i="2"/>
  <c r="K11" i="2" s="1"/>
  <c r="G11" i="2"/>
  <c r="J60" i="2"/>
  <c r="K60" i="2"/>
  <c r="L60" i="2" s="1"/>
  <c r="G30" i="2"/>
  <c r="I30" i="2"/>
  <c r="K30" i="2" s="1"/>
</calcChain>
</file>

<file path=xl/sharedStrings.xml><?xml version="1.0" encoding="utf-8"?>
<sst xmlns="http://schemas.openxmlformats.org/spreadsheetml/2006/main" count="286" uniqueCount="113">
  <si>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</si>
  <si>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</si>
  <si>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</si>
  <si>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</si>
  <si>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</si>
  <si>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</si>
  <si>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</si>
  <si>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</si>
  <si>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</si>
  <si>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</si>
  <si>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</si>
  <si>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</si>
  <si>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</si>
  <si>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</si>
  <si>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</si>
  <si>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</si>
  <si>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</si>
  <si>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</si>
  <si>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</si>
  <si>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</si>
  <si>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</si>
  <si>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</si>
  <si>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</si>
  <si>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</si>
  <si>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</si>
  <si>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</si>
  <si>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</si>
  <si>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</si>
  <si>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</si>
  <si>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</si>
  <si>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</si>
  <si>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</si>
  <si>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</si>
  <si>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</si>
  <si>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</si>
  <si>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</si>
  <si>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</si>
  <si>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t>с ФЗ (4,1%)</t>
  </si>
  <si>
    <t>12</t>
  </si>
  <si>
    <t>24</t>
  </si>
  <si>
    <t>36</t>
  </si>
  <si>
    <t>48</t>
  </si>
  <si>
    <t>60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</si>
  <si>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</si>
  <si>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</si>
  <si>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</si>
  <si>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</si>
  <si>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</si>
  <si>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</si>
  <si>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</si>
  <si>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</si>
  <si>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</si>
  <si>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</si>
  <si>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</si>
  <si>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</si>
  <si>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</si>
  <si>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</si>
  <si>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</si>
  <si>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</si>
  <si>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</si>
  <si>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</si>
  <si>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</si>
  <si>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</si>
  <si>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</si>
  <si>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</si>
  <si>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</si>
  <si>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</si>
  <si>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</si>
  <si>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</si>
  <si>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</si>
  <si>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</si>
  <si>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</si>
  <si>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</si>
  <si>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</si>
  <si>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</si>
  <si>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</si>
  <si>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</si>
  <si>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</si>
  <si>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</si>
  <si>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</si>
  <si>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</si>
  <si>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без ФЗ или с ФЗ (1,75%, 3,036%)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</si>
  <si>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</si>
  <si>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</si>
  <si>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</si>
  <si>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</si>
  <si>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</si>
  <si>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</si>
  <si>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</si>
  <si>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</si>
  <si>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</si>
  <si>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</si>
  <si>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</si>
  <si>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t>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</si>
  <si>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</si>
  <si>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</si>
  <si>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</si>
  <si>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t>Опция не применяется по программам "Низкий процент", "Низкий процент-партнер"</t>
  </si>
  <si>
    <t>Субсидируемые программы с автопроизводителями</t>
  </si>
  <si>
    <r>
      <t>"</t>
    </r>
    <r>
      <rPr>
        <b/>
        <sz val="10"/>
        <rFont val="Microsoft Sans Serif"/>
        <family val="2"/>
        <charset val="204"/>
      </rPr>
      <t>Lada Finance</t>
    </r>
    <r>
      <rPr>
        <sz val="10"/>
        <rFont val="Microsoft Sans Serif"/>
        <family val="2"/>
        <charset val="204"/>
      </rPr>
      <t xml:space="preserve">"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</si>
  <si>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</si>
  <si>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>"</t>
    </r>
    <r>
      <rPr>
        <b/>
        <sz val="10"/>
        <rFont val="Microsoft Sans Serif"/>
        <family val="2"/>
        <charset val="204"/>
      </rPr>
      <t>Niva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</si>
  <si>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</si>
  <si>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</si>
  <si>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(марка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(марка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(марка  Chery)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</si>
  <si>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</si>
  <si>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</si>
  <si>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</si>
  <si>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</si>
  <si>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</si>
  <si>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</si>
  <si>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 xml:space="preserve">и оснащен государственной автоматизированной информационной системой </t>
    </r>
    <r>
      <rPr>
        <b/>
        <sz val="10"/>
        <rFont val="Calibri"/>
        <family val="2"/>
        <charset val="204"/>
        <scheme val="minor"/>
      </rPr>
      <t>«ЭРА-ГЛОНАСС»</t>
    </r>
    <r>
      <rPr>
        <sz val="10"/>
        <rFont val="Calibri"/>
        <family val="2"/>
        <charset val="204"/>
        <scheme val="minor"/>
      </rPr>
      <t>.</t>
    </r>
  </si>
  <si>
    <r>
      <t>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</si>
</sst>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Fill="1" applyBorder="1"/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1" fillId="0" borderId="0" xfId="2" applyFont="1" applyFill="1" applyBorder="1"/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0" fillId="0" borderId="0" xfId="2" applyFont="1" applyFill="1" applyAlignment="1">
      <alignment horizontal="right" vertical="top"/>
    </xf>
    <xf numFmtId="0" fontId="42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10" fontId="6" fillId="0" borderId="6" xfId="97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10" fontId="6" fillId="0" borderId="1" xfId="1046" applyNumberFormat="1" applyFont="1" applyFill="1" applyBorder="1" applyAlignment="1">
      <alignment horizontal="center" vertical="center"/>
    </xf>
    <xf numFmtId="10" fontId="6" fillId="0" borderId="1" xfId="1048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0" fontId="6" fillId="27" borderId="3" xfId="0" applyNumberFormat="1" applyFont="1" applyFill="1" applyBorder="1" applyAlignment="1">
      <alignment horizontal="center" vertical="center"/>
    </xf>
    <xf numFmtId="49" fontId="6" fillId="4" borderId="3" xfId="2" applyNumberFormat="1" applyFont="1" applyFill="1" applyBorder="1" applyAlignment="1">
      <alignment horizontal="center" vertical="center" wrapText="1"/>
    </xf>
    <xf numFmtId="0" fontId="33" fillId="0" borderId="3" xfId="2" applyFont="1" applyFill="1" applyBorder="1" applyAlignment="1">
      <alignment horizontal="left" vertical="top" wrapText="1"/>
    </xf>
    <xf numFmtId="0" fontId="7" fillId="0" borderId="3" xfId="2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top" wrapText="1"/>
    </xf>
    <xf numFmtId="10" fontId="6" fillId="0" borderId="3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31" fillId="2" borderId="8" xfId="2" applyFont="1" applyFill="1" applyBorder="1" applyAlignment="1">
      <alignment horizontal="center" vertical="center"/>
    </xf>
    <xf numFmtId="0" fontId="31" fillId="2" borderId="6" xfId="2" applyFont="1" applyFill="1" applyBorder="1" applyAlignment="1">
      <alignment horizontal="center" vertical="center"/>
    </xf>
    <xf numFmtId="0" fontId="31" fillId="2" borderId="11" xfId="2" applyFont="1" applyFill="1" applyBorder="1" applyAlignment="1">
      <alignment horizontal="center" vertical="center"/>
    </xf>
    <xf numFmtId="0" fontId="31" fillId="2" borderId="13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1" fillId="2" borderId="14" xfId="2" applyFont="1" applyFill="1" applyBorder="1" applyAlignment="1">
      <alignment horizontal="center" vertical="center"/>
    </xf>
    <xf numFmtId="0" fontId="31" fillId="2" borderId="15" xfId="2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 wrapText="1"/>
    </xf>
    <xf numFmtId="10" fontId="6" fillId="2" borderId="3" xfId="972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0" fontId="6" fillId="0" borderId="3" xfId="1048" applyNumberFormat="1" applyFont="1" applyFill="1" applyBorder="1" applyAlignment="1">
      <alignment horizontal="center" vertical="center"/>
    </xf>
    <xf numFmtId="10" fontId="8" fillId="0" borderId="3" xfId="0" applyNumberFormat="1" applyFont="1" applyFill="1" applyBorder="1" applyAlignment="1">
      <alignment horizontal="center" vertical="center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3" fontId="6" fillId="4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6" fillId="2" borderId="1" xfId="1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27" borderId="3" xfId="1" applyNumberFormat="1" applyFont="1" applyFill="1" applyBorder="1" applyAlignment="1">
      <alignment horizontal="center" vertical="center"/>
    </xf>
    <xf numFmtId="10" fontId="6" fillId="2" borderId="3" xfId="1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R127"/>
  <sheetViews>
    <sheetView showGridLines="0" tabSelected="1" zoomScaleNormal="100" zoomScaleSheetLayoutView="100" workbookViewId="0">
      <selection activeCell="B1" sqref="B1"/>
    </sheetView>
  </sheetViews>
  <sheetFormatPr defaultColWidth="9.109375" defaultRowHeight="13.2"/>
  <cols>
    <col min="1" max="1" width="0.88671875" style="1" customWidth="1"/>
    <col min="2" max="2" width="36.109375" style="1" customWidth="1"/>
    <col min="3" max="3" width="16.6640625" style="1" customWidth="1"/>
    <col min="4" max="4" width="11.44140625" style="1" customWidth="1"/>
    <col min="5" max="12" width="7.5546875" style="1" customWidth="1"/>
    <col min="13" max="13" width="11.44140625" style="1" customWidth="1"/>
    <col min="14" max="14" width="6.33203125" style="1" customWidth="1"/>
    <col min="15" max="15" width="7" style="1" customWidth="1"/>
    <col min="16" max="16" width="1" style="1" customWidth="1"/>
    <col min="17" max="17" width="12.33203125" style="1" customWidth="1"/>
    <col min="18" max="16384" width="9.109375" style="1"/>
  </cols>
  <sheetData>
    <row r="1" spans="2:15" ht="10.5" customHeight="1">
      <c r="O1" s="23"/>
    </row>
    <row r="2" spans="2:15" ht="3" customHeigh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2:15" ht="15" customHeight="1">
      <c r="B3" s="107" t="s">
        <v>48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2:15" ht="3" customHeight="1">
      <c r="E4" s="2"/>
      <c r="F4" s="2"/>
      <c r="G4" s="2"/>
      <c r="H4" s="2"/>
      <c r="I4" s="2"/>
      <c r="J4" s="2"/>
      <c r="K4" s="2"/>
      <c r="L4" s="2"/>
    </row>
    <row r="5" spans="2:15" ht="12" customHeight="1">
      <c r="B5" s="67" t="s">
        <v>0</v>
      </c>
      <c r="C5" s="112" t="s">
        <v>1</v>
      </c>
      <c r="D5" s="108" t="s">
        <v>2</v>
      </c>
      <c r="E5" s="109" t="s">
        <v>19</v>
      </c>
      <c r="F5" s="110"/>
      <c r="G5" s="110"/>
      <c r="H5" s="111"/>
      <c r="I5" s="109" t="s">
        <v>20</v>
      </c>
      <c r="J5" s="110"/>
      <c r="K5" s="110"/>
      <c r="L5" s="111"/>
      <c r="M5" s="112" t="s">
        <v>3</v>
      </c>
      <c r="N5" s="112" t="s">
        <v>4</v>
      </c>
      <c r="O5" s="112"/>
    </row>
    <row r="6" spans="2:15" ht="25.5" customHeight="1">
      <c r="B6" s="67"/>
      <c r="C6" s="112"/>
      <c r="D6" s="108"/>
      <c r="E6" s="113" t="s">
        <v>79</v>
      </c>
      <c r="F6" s="114"/>
      <c r="G6" s="113" t="s">
        <v>90</v>
      </c>
      <c r="H6" s="114"/>
      <c r="I6" s="113" t="s">
        <v>79</v>
      </c>
      <c r="J6" s="114"/>
      <c r="K6" s="113" t="s">
        <v>90</v>
      </c>
      <c r="L6" s="114"/>
      <c r="M6" s="112"/>
      <c r="N6" s="112"/>
      <c r="O6" s="112"/>
    </row>
    <row r="7" spans="2:15" ht="14.25" customHeight="1">
      <c r="B7" s="115" t="s">
        <v>83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2:15" ht="13.5" customHeight="1">
      <c r="B8" s="122" t="s">
        <v>5</v>
      </c>
      <c r="C8" s="127" t="s">
        <v>22</v>
      </c>
      <c r="D8" s="53" t="s">
        <v>7</v>
      </c>
      <c r="E8" s="231">
        <v>0.17249999999999999</v>
      </c>
      <c r="F8" s="232"/>
      <c r="G8" s="231">
        <f>E8-1.5%</f>
        <v>0.15749999999999997</v>
      </c>
      <c r="H8" s="232"/>
      <c r="I8" s="116" t="s">
        <v>8</v>
      </c>
      <c r="J8" s="117"/>
      <c r="K8" s="117"/>
      <c r="L8" s="118"/>
      <c r="M8" s="160" t="s">
        <v>9</v>
      </c>
      <c r="N8" s="77" t="s">
        <v>10</v>
      </c>
      <c r="O8" s="78"/>
    </row>
    <row r="9" spans="2:15" ht="13.5" customHeight="1">
      <c r="B9" s="122"/>
      <c r="C9" s="127"/>
      <c r="D9" s="53" t="s">
        <v>86</v>
      </c>
      <c r="E9" s="231">
        <v>0.1825</v>
      </c>
      <c r="F9" s="232"/>
      <c r="G9" s="231">
        <f t="shared" ref="G9:G21" si="0">E9-1.5%</f>
        <v>0.16749999999999998</v>
      </c>
      <c r="H9" s="232"/>
      <c r="I9" s="119"/>
      <c r="J9" s="120"/>
      <c r="K9" s="120"/>
      <c r="L9" s="121"/>
      <c r="M9" s="104"/>
      <c r="N9" s="79"/>
      <c r="O9" s="80"/>
    </row>
    <row r="10" spans="2:15" ht="13.5" customHeight="1">
      <c r="B10" s="122" t="s">
        <v>13</v>
      </c>
      <c r="C10" s="127"/>
      <c r="D10" s="3" t="s">
        <v>7</v>
      </c>
      <c r="E10" s="123">
        <v>0.19900000000000001</v>
      </c>
      <c r="F10" s="124"/>
      <c r="G10" s="123">
        <f>E10-1.5%</f>
        <v>0.184</v>
      </c>
      <c r="H10" s="124"/>
      <c r="I10" s="101">
        <f>E10+3%</f>
        <v>0.22900000000000001</v>
      </c>
      <c r="J10" s="102"/>
      <c r="K10" s="101">
        <f t="shared" ref="K10:K11" si="1">I10-1.5%</f>
        <v>0.21400000000000002</v>
      </c>
      <c r="L10" s="102"/>
      <c r="M10" s="104"/>
      <c r="N10" s="79"/>
      <c r="O10" s="80"/>
    </row>
    <row r="11" spans="2:15" ht="13.5" customHeight="1">
      <c r="B11" s="122"/>
      <c r="C11" s="127"/>
      <c r="D11" s="3" t="s">
        <v>86</v>
      </c>
      <c r="E11" s="125">
        <v>0.20699999999999999</v>
      </c>
      <c r="F11" s="126"/>
      <c r="G11" s="125">
        <f t="shared" si="0"/>
        <v>0.192</v>
      </c>
      <c r="H11" s="126"/>
      <c r="I11" s="99">
        <f t="shared" ref="I11" si="2">E11+3%</f>
        <v>0.23699999999999999</v>
      </c>
      <c r="J11" s="100"/>
      <c r="K11" s="99">
        <f t="shared" si="1"/>
        <v>0.22199999999999998</v>
      </c>
      <c r="L11" s="100"/>
      <c r="M11" s="104"/>
      <c r="N11" s="79"/>
      <c r="O11" s="80"/>
    </row>
    <row r="12" spans="2:15" ht="13.5" customHeight="1">
      <c r="B12" s="225" t="s">
        <v>99</v>
      </c>
      <c r="C12" s="127" t="s">
        <v>22</v>
      </c>
      <c r="D12" s="53" t="s">
        <v>7</v>
      </c>
      <c r="E12" s="231">
        <v>0.1595</v>
      </c>
      <c r="F12" s="232"/>
      <c r="G12" s="231">
        <f>E12-1.5%</f>
        <v>0.14450000000000002</v>
      </c>
      <c r="H12" s="232"/>
      <c r="I12" s="198" t="s">
        <v>8</v>
      </c>
      <c r="J12" s="199"/>
      <c r="K12" s="199"/>
      <c r="L12" s="200"/>
      <c r="M12" s="104"/>
      <c r="N12" s="79"/>
      <c r="O12" s="80"/>
    </row>
    <row r="13" spans="2:15" ht="13.5" customHeight="1">
      <c r="B13" s="226"/>
      <c r="C13" s="127"/>
      <c r="D13" s="53" t="s">
        <v>47</v>
      </c>
      <c r="E13" s="231">
        <v>0.16950000000000001</v>
      </c>
      <c r="F13" s="232"/>
      <c r="G13" s="231">
        <f>E13-1.5%</f>
        <v>0.15450000000000003</v>
      </c>
      <c r="H13" s="232"/>
      <c r="I13" s="201"/>
      <c r="J13" s="202"/>
      <c r="K13" s="202"/>
      <c r="L13" s="203"/>
      <c r="M13" s="104"/>
      <c r="N13" s="79"/>
      <c r="O13" s="80"/>
    </row>
    <row r="14" spans="2:15" ht="13.5" customHeight="1">
      <c r="B14" s="227" t="s">
        <v>100</v>
      </c>
      <c r="C14" s="127"/>
      <c r="D14" s="3" t="s">
        <v>7</v>
      </c>
      <c r="E14" s="125">
        <v>0.14949999999999999</v>
      </c>
      <c r="F14" s="126"/>
      <c r="G14" s="125">
        <f>E14-1.5%</f>
        <v>0.13450000000000001</v>
      </c>
      <c r="H14" s="126"/>
      <c r="I14" s="201"/>
      <c r="J14" s="202"/>
      <c r="K14" s="202"/>
      <c r="L14" s="203"/>
      <c r="M14" s="104"/>
      <c r="N14" s="79"/>
      <c r="O14" s="80"/>
    </row>
    <row r="15" spans="2:15" ht="13.5" customHeight="1">
      <c r="B15" s="228"/>
      <c r="C15" s="127"/>
      <c r="D15" s="3" t="s">
        <v>47</v>
      </c>
      <c r="E15" s="125">
        <v>0.1595</v>
      </c>
      <c r="F15" s="126"/>
      <c r="G15" s="125">
        <f>E15-1.5%</f>
        <v>0.14450000000000002</v>
      </c>
      <c r="H15" s="126"/>
      <c r="I15" s="201"/>
      <c r="J15" s="202"/>
      <c r="K15" s="202"/>
      <c r="L15" s="203"/>
      <c r="M15" s="104"/>
      <c r="N15" s="79"/>
      <c r="O15" s="80"/>
    </row>
    <row r="16" spans="2:15" ht="27" customHeight="1">
      <c r="B16" s="229" t="s">
        <v>101</v>
      </c>
      <c r="C16" s="30" t="s">
        <v>22</v>
      </c>
      <c r="D16" s="3" t="s">
        <v>92</v>
      </c>
      <c r="E16" s="125">
        <v>0.1469</v>
      </c>
      <c r="F16" s="233"/>
      <c r="G16" s="233"/>
      <c r="H16" s="126"/>
      <c r="I16" s="201"/>
      <c r="J16" s="202"/>
      <c r="K16" s="202"/>
      <c r="L16" s="203"/>
      <c r="M16" s="104"/>
      <c r="N16" s="79"/>
      <c r="O16" s="80"/>
    </row>
    <row r="17" spans="1:17" ht="27" customHeight="1">
      <c r="B17" s="229" t="s">
        <v>102</v>
      </c>
      <c r="C17" s="30" t="s">
        <v>22</v>
      </c>
      <c r="D17" s="53" t="s">
        <v>46</v>
      </c>
      <c r="E17" s="231">
        <v>0.1535</v>
      </c>
      <c r="F17" s="234"/>
      <c r="G17" s="234"/>
      <c r="H17" s="232"/>
      <c r="I17" s="201"/>
      <c r="J17" s="202"/>
      <c r="K17" s="202"/>
      <c r="L17" s="203"/>
      <c r="M17" s="104"/>
      <c r="N17" s="79"/>
      <c r="O17" s="80"/>
    </row>
    <row r="18" spans="1:17" ht="19.5" customHeight="1">
      <c r="B18" s="72" t="s">
        <v>103</v>
      </c>
      <c r="C18" s="127" t="s">
        <v>22</v>
      </c>
      <c r="D18" s="3" t="s">
        <v>7</v>
      </c>
      <c r="E18" s="123">
        <v>0.15049999999999999</v>
      </c>
      <c r="F18" s="124"/>
      <c r="G18" s="123">
        <f>E18-2%</f>
        <v>0.1305</v>
      </c>
      <c r="H18" s="124"/>
      <c r="I18" s="201"/>
      <c r="J18" s="202"/>
      <c r="K18" s="202"/>
      <c r="L18" s="203"/>
      <c r="M18" s="104"/>
      <c r="N18" s="79"/>
      <c r="O18" s="80"/>
    </row>
    <row r="19" spans="1:17" ht="19.5" customHeight="1">
      <c r="B19" s="73"/>
      <c r="C19" s="127"/>
      <c r="D19" s="3" t="s">
        <v>47</v>
      </c>
      <c r="E19" s="123">
        <v>0.16950000000000001</v>
      </c>
      <c r="F19" s="124"/>
      <c r="G19" s="123">
        <f>E19-2%</f>
        <v>0.14950000000000002</v>
      </c>
      <c r="H19" s="124"/>
      <c r="I19" s="204"/>
      <c r="J19" s="205"/>
      <c r="K19" s="205"/>
      <c r="L19" s="206"/>
      <c r="M19" s="169"/>
      <c r="N19" s="81"/>
      <c r="O19" s="82"/>
    </row>
    <row r="20" spans="1:17" ht="43.5" customHeight="1">
      <c r="B20" s="191" t="s">
        <v>104</v>
      </c>
      <c r="C20" s="127" t="s">
        <v>22</v>
      </c>
      <c r="D20" s="53" t="s">
        <v>7</v>
      </c>
      <c r="E20" s="128">
        <v>0.16750000000000001</v>
      </c>
      <c r="F20" s="128"/>
      <c r="G20" s="128">
        <f t="shared" si="0"/>
        <v>0.15250000000000002</v>
      </c>
      <c r="H20" s="128"/>
      <c r="I20" s="128" t="s">
        <v>8</v>
      </c>
      <c r="J20" s="128"/>
      <c r="K20" s="128"/>
      <c r="L20" s="128"/>
      <c r="M20" s="105" t="s">
        <v>9</v>
      </c>
      <c r="N20" s="103" t="s">
        <v>10</v>
      </c>
      <c r="O20" s="103"/>
    </row>
    <row r="21" spans="1:17" ht="43.5" customHeight="1">
      <c r="B21" s="191"/>
      <c r="C21" s="127"/>
      <c r="D21" s="53" t="s">
        <v>86</v>
      </c>
      <c r="E21" s="128">
        <v>0.17749999999999999</v>
      </c>
      <c r="F21" s="128"/>
      <c r="G21" s="128">
        <f t="shared" si="0"/>
        <v>0.16249999999999998</v>
      </c>
      <c r="H21" s="128"/>
      <c r="I21" s="128"/>
      <c r="J21" s="128"/>
      <c r="K21" s="128"/>
      <c r="L21" s="128"/>
      <c r="M21" s="105"/>
      <c r="N21" s="103"/>
      <c r="O21" s="103"/>
    </row>
    <row r="22" spans="1:17" s="61" customFormat="1" ht="1.5" customHeight="1">
      <c r="A22" s="43"/>
      <c r="B22" s="230"/>
      <c r="C22" s="60"/>
      <c r="D22" s="43"/>
      <c r="E22" s="33"/>
      <c r="F22" s="33"/>
      <c r="G22" s="33"/>
      <c r="H22" s="33"/>
      <c r="I22" s="33"/>
      <c r="J22" s="33"/>
      <c r="K22" s="33"/>
      <c r="L22" s="33"/>
      <c r="M22" s="29"/>
      <c r="N22" s="29"/>
      <c r="O22" s="29"/>
      <c r="P22" s="43"/>
      <c r="Q22" s="43"/>
    </row>
    <row r="23" spans="1:17" ht="13.5" customHeight="1">
      <c r="B23" s="191" t="s">
        <v>105</v>
      </c>
      <c r="C23" s="72" t="s">
        <v>22</v>
      </c>
      <c r="D23" s="53" t="s">
        <v>7</v>
      </c>
      <c r="E23" s="235">
        <v>0.14949999999999999</v>
      </c>
      <c r="F23" s="235"/>
      <c r="G23" s="235">
        <f>E23-1.5%</f>
        <v>0.13450000000000001</v>
      </c>
      <c r="H23" s="235"/>
      <c r="I23" s="163"/>
      <c r="J23" s="164"/>
      <c r="K23" s="164"/>
      <c r="L23" s="165"/>
      <c r="M23" s="160" t="s">
        <v>9</v>
      </c>
      <c r="N23" s="77" t="s">
        <v>10</v>
      </c>
      <c r="O23" s="78"/>
    </row>
    <row r="24" spans="1:17" ht="13.5" customHeight="1">
      <c r="B24" s="127"/>
      <c r="C24" s="73"/>
      <c r="D24" s="53" t="s">
        <v>47</v>
      </c>
      <c r="E24" s="235">
        <v>0.1595</v>
      </c>
      <c r="F24" s="235"/>
      <c r="G24" s="235">
        <f>E24-1.5%</f>
        <v>0.14450000000000002</v>
      </c>
      <c r="H24" s="235"/>
      <c r="I24" s="166"/>
      <c r="J24" s="167"/>
      <c r="K24" s="167"/>
      <c r="L24" s="168"/>
      <c r="M24" s="169"/>
      <c r="N24" s="81"/>
      <c r="O24" s="82"/>
    </row>
    <row r="25" spans="1:17" ht="1.5" customHeight="1">
      <c r="B25" s="36"/>
      <c r="C25" s="37"/>
      <c r="D25" s="38"/>
      <c r="E25" s="34"/>
      <c r="F25" s="34"/>
      <c r="G25" s="34"/>
      <c r="H25" s="34"/>
      <c r="I25" s="34"/>
      <c r="J25" s="34"/>
      <c r="K25" s="34"/>
      <c r="L25" s="34"/>
      <c r="M25" s="39"/>
      <c r="N25" s="39"/>
      <c r="O25" s="39"/>
    </row>
    <row r="26" spans="1:17" s="4" customFormat="1" ht="27.75" customHeight="1">
      <c r="B26" s="90" t="s">
        <v>106</v>
      </c>
      <c r="C26" s="90" t="s">
        <v>22</v>
      </c>
      <c r="D26" s="5" t="s">
        <v>25</v>
      </c>
      <c r="E26" s="83">
        <v>0.154</v>
      </c>
      <c r="F26" s="84"/>
      <c r="G26" s="83">
        <f t="shared" ref="G26:G30" si="3">E26-1.5%</f>
        <v>0.13900000000000001</v>
      </c>
      <c r="H26" s="84"/>
      <c r="I26" s="219" t="s">
        <v>8</v>
      </c>
      <c r="J26" s="220"/>
      <c r="K26" s="220"/>
      <c r="L26" s="221"/>
      <c r="M26" s="65" t="s">
        <v>26</v>
      </c>
      <c r="N26" s="103" t="s">
        <v>15</v>
      </c>
      <c r="O26" s="103"/>
    </row>
    <row r="27" spans="1:17" s="4" customFormat="1" ht="27.75" customHeight="1">
      <c r="B27" s="91"/>
      <c r="C27" s="91"/>
      <c r="D27" s="5" t="s">
        <v>27</v>
      </c>
      <c r="E27" s="83">
        <v>0.16400000000000001</v>
      </c>
      <c r="F27" s="84"/>
      <c r="G27" s="83">
        <f t="shared" si="3"/>
        <v>0.14900000000000002</v>
      </c>
      <c r="H27" s="84"/>
      <c r="I27" s="222"/>
      <c r="J27" s="223"/>
      <c r="K27" s="223"/>
      <c r="L27" s="224"/>
      <c r="M27" s="65"/>
      <c r="N27" s="103"/>
      <c r="O27" s="103"/>
    </row>
    <row r="28" spans="1:17" s="4" customFormat="1" ht="3" customHeight="1">
      <c r="A28" s="1"/>
      <c r="B28" s="36"/>
      <c r="C28" s="37"/>
      <c r="D28" s="38"/>
      <c r="E28" s="34"/>
      <c r="F28" s="34"/>
      <c r="G28" s="34"/>
      <c r="H28" s="34"/>
      <c r="I28" s="34"/>
      <c r="J28" s="34"/>
      <c r="K28" s="34"/>
      <c r="L28" s="34"/>
      <c r="M28" s="39"/>
      <c r="N28" s="39"/>
      <c r="O28" s="39"/>
      <c r="P28" s="1"/>
      <c r="Q28" s="1"/>
    </row>
    <row r="29" spans="1:17" s="4" customFormat="1" ht="26.25" customHeight="1">
      <c r="B29" s="65" t="s">
        <v>64</v>
      </c>
      <c r="C29" s="90" t="s">
        <v>22</v>
      </c>
      <c r="D29" s="54" t="s">
        <v>7</v>
      </c>
      <c r="E29" s="92">
        <v>0.189</v>
      </c>
      <c r="F29" s="93"/>
      <c r="G29" s="92">
        <f t="shared" si="3"/>
        <v>0.17399999999999999</v>
      </c>
      <c r="H29" s="93"/>
      <c r="I29" s="94">
        <f>E29+3%</f>
        <v>0.219</v>
      </c>
      <c r="J29" s="95"/>
      <c r="K29" s="94">
        <f t="shared" ref="K29:K30" si="4">I29-1.5%</f>
        <v>0.20400000000000001</v>
      </c>
      <c r="L29" s="95"/>
      <c r="M29" s="104" t="s">
        <v>9</v>
      </c>
      <c r="N29" s="103" t="s">
        <v>10</v>
      </c>
      <c r="O29" s="103"/>
    </row>
    <row r="30" spans="1:17" s="4" customFormat="1" ht="26.25" customHeight="1">
      <c r="B30" s="65"/>
      <c r="C30" s="91"/>
      <c r="D30" s="54" t="s">
        <v>86</v>
      </c>
      <c r="E30" s="92">
        <v>0.19700000000000001</v>
      </c>
      <c r="F30" s="93"/>
      <c r="G30" s="92">
        <f t="shared" si="3"/>
        <v>0.182</v>
      </c>
      <c r="H30" s="93"/>
      <c r="I30" s="94">
        <f t="shared" ref="I30:I35" si="5">E30+3%</f>
        <v>0.22700000000000001</v>
      </c>
      <c r="J30" s="95"/>
      <c r="K30" s="94">
        <f t="shared" si="4"/>
        <v>0.21200000000000002</v>
      </c>
      <c r="L30" s="95"/>
      <c r="M30" s="104"/>
      <c r="N30" s="103"/>
      <c r="O30" s="103"/>
    </row>
    <row r="31" spans="1:17" s="4" customFormat="1" ht="14.25" customHeight="1">
      <c r="B31" s="65" t="s">
        <v>43</v>
      </c>
      <c r="C31" s="90" t="s">
        <v>22</v>
      </c>
      <c r="D31" s="5" t="s">
        <v>7</v>
      </c>
      <c r="E31" s="83">
        <v>0.16900000000000001</v>
      </c>
      <c r="F31" s="84"/>
      <c r="G31" s="83">
        <f>E31-2%</f>
        <v>0.14900000000000002</v>
      </c>
      <c r="H31" s="84"/>
      <c r="I31" s="85">
        <f t="shared" ref="I31:I33" si="6">E31+3%</f>
        <v>0.19900000000000001</v>
      </c>
      <c r="J31" s="86"/>
      <c r="K31" s="85">
        <f>G31+3%</f>
        <v>0.17900000000000002</v>
      </c>
      <c r="L31" s="86"/>
      <c r="M31" s="74" t="s">
        <v>9</v>
      </c>
      <c r="N31" s="77" t="s">
        <v>10</v>
      </c>
      <c r="O31" s="78"/>
    </row>
    <row r="32" spans="1:17" s="4" customFormat="1" ht="14.25" customHeight="1">
      <c r="B32" s="65"/>
      <c r="C32" s="96"/>
      <c r="D32" s="5" t="s">
        <v>23</v>
      </c>
      <c r="E32" s="83">
        <v>0.189</v>
      </c>
      <c r="F32" s="84"/>
      <c r="G32" s="83">
        <f t="shared" ref="G32:G33" si="7">E32-2%</f>
        <v>0.16900000000000001</v>
      </c>
      <c r="H32" s="84"/>
      <c r="I32" s="85">
        <f t="shared" si="6"/>
        <v>0.219</v>
      </c>
      <c r="J32" s="86"/>
      <c r="K32" s="85">
        <f t="shared" ref="K32:K33" si="8">G32+3%</f>
        <v>0.19900000000000001</v>
      </c>
      <c r="L32" s="86"/>
      <c r="M32" s="75"/>
      <c r="N32" s="79"/>
      <c r="O32" s="80"/>
    </row>
    <row r="33" spans="1:18" s="4" customFormat="1" ht="14.25" customHeight="1">
      <c r="B33" s="65"/>
      <c r="C33" s="91"/>
      <c r="D33" s="5" t="s">
        <v>87</v>
      </c>
      <c r="E33" s="83">
        <v>0.20899999999999999</v>
      </c>
      <c r="F33" s="84"/>
      <c r="G33" s="83">
        <f t="shared" si="7"/>
        <v>0.189</v>
      </c>
      <c r="H33" s="84"/>
      <c r="I33" s="85">
        <f t="shared" si="6"/>
        <v>0.23899999999999999</v>
      </c>
      <c r="J33" s="86"/>
      <c r="K33" s="85">
        <f t="shared" si="8"/>
        <v>0.219</v>
      </c>
      <c r="L33" s="86"/>
      <c r="M33" s="76"/>
      <c r="N33" s="81"/>
      <c r="O33" s="82"/>
    </row>
    <row r="34" spans="1:18" s="4" customFormat="1" ht="3" customHeight="1">
      <c r="A34" s="1"/>
      <c r="B34" s="36"/>
      <c r="C34" s="37"/>
      <c r="D34" s="38"/>
      <c r="E34" s="34"/>
      <c r="F34" s="34"/>
      <c r="G34" s="34"/>
      <c r="H34" s="34"/>
      <c r="I34" s="34"/>
      <c r="J34" s="34"/>
      <c r="K34" s="34"/>
      <c r="L34" s="34"/>
      <c r="M34" s="39"/>
      <c r="N34" s="39"/>
      <c r="O34" s="39"/>
      <c r="P34" s="1"/>
      <c r="Q34" s="1"/>
      <c r="R34" s="1"/>
    </row>
    <row r="35" spans="1:18" s="4" customFormat="1" ht="17.25" customHeight="1">
      <c r="B35" s="65" t="s">
        <v>65</v>
      </c>
      <c r="C35" s="65" t="s">
        <v>22</v>
      </c>
      <c r="D35" s="98" t="s">
        <v>63</v>
      </c>
      <c r="E35" s="89">
        <v>0.16900000000000001</v>
      </c>
      <c r="F35" s="89"/>
      <c r="G35" s="89">
        <f>E35-2%</f>
        <v>0.14900000000000002</v>
      </c>
      <c r="H35" s="89"/>
      <c r="I35" s="97">
        <f t="shared" si="5"/>
        <v>0.19900000000000001</v>
      </c>
      <c r="J35" s="97"/>
      <c r="K35" s="97">
        <f>G35+3%</f>
        <v>0.17900000000000002</v>
      </c>
      <c r="L35" s="97"/>
      <c r="M35" s="134" t="s">
        <v>9</v>
      </c>
      <c r="N35" s="103" t="s">
        <v>10</v>
      </c>
      <c r="O35" s="103"/>
    </row>
    <row r="36" spans="1:18" s="4" customFormat="1" ht="17.25" customHeight="1">
      <c r="B36" s="65"/>
      <c r="C36" s="65"/>
      <c r="D36" s="98"/>
      <c r="E36" s="89"/>
      <c r="F36" s="89"/>
      <c r="G36" s="89"/>
      <c r="H36" s="89"/>
      <c r="I36" s="97"/>
      <c r="J36" s="97"/>
      <c r="K36" s="97"/>
      <c r="L36" s="97"/>
      <c r="M36" s="134"/>
      <c r="N36" s="103"/>
      <c r="O36" s="103"/>
    </row>
    <row r="37" spans="1:18" s="4" customFormat="1" ht="17.25" customHeight="1">
      <c r="B37" s="65"/>
      <c r="C37" s="65"/>
      <c r="D37" s="98"/>
      <c r="E37" s="89"/>
      <c r="F37" s="89"/>
      <c r="G37" s="89"/>
      <c r="H37" s="89"/>
      <c r="I37" s="97"/>
      <c r="J37" s="97"/>
      <c r="K37" s="97"/>
      <c r="L37" s="97"/>
      <c r="M37" s="134"/>
      <c r="N37" s="103"/>
      <c r="O37" s="103"/>
    </row>
    <row r="38" spans="1:18" s="4" customFormat="1" ht="2.25" customHeight="1">
      <c r="B38" s="27"/>
      <c r="C38" s="27"/>
      <c r="D38" s="28"/>
      <c r="E38" s="25"/>
      <c r="F38" s="25"/>
      <c r="G38" s="25"/>
      <c r="H38" s="25"/>
      <c r="I38" s="26"/>
      <c r="J38" s="26"/>
      <c r="K38" s="26"/>
      <c r="L38" s="26"/>
      <c r="M38" s="29"/>
      <c r="N38" s="29"/>
      <c r="O38" s="29"/>
    </row>
    <row r="39" spans="1:18" s="4" customFormat="1" ht="12" customHeight="1">
      <c r="B39" s="67" t="s">
        <v>0</v>
      </c>
      <c r="C39" s="112" t="s">
        <v>1</v>
      </c>
      <c r="D39" s="108" t="s">
        <v>2</v>
      </c>
      <c r="E39" s="137" t="s">
        <v>85</v>
      </c>
      <c r="F39" s="138"/>
      <c r="G39" s="141" t="s">
        <v>77</v>
      </c>
      <c r="H39" s="141"/>
      <c r="I39" s="141"/>
      <c r="J39" s="141"/>
      <c r="K39" s="141"/>
      <c r="L39" s="141"/>
      <c r="M39" s="112" t="s">
        <v>3</v>
      </c>
      <c r="N39" s="112" t="s">
        <v>4</v>
      </c>
      <c r="O39" s="112"/>
    </row>
    <row r="40" spans="1:18" s="4" customFormat="1" ht="26.25" customHeight="1">
      <c r="B40" s="67"/>
      <c r="C40" s="112"/>
      <c r="D40" s="108"/>
      <c r="E40" s="139"/>
      <c r="F40" s="140"/>
      <c r="G40" s="141"/>
      <c r="H40" s="141"/>
      <c r="I40" s="141"/>
      <c r="J40" s="141"/>
      <c r="K40" s="141"/>
      <c r="L40" s="141"/>
      <c r="M40" s="112"/>
      <c r="N40" s="112"/>
      <c r="O40" s="112"/>
    </row>
    <row r="41" spans="1:18" ht="16.5" customHeight="1">
      <c r="B41" s="127" t="s">
        <v>93</v>
      </c>
      <c r="C41" s="127" t="s">
        <v>22</v>
      </c>
      <c r="D41" s="133" t="s">
        <v>7</v>
      </c>
      <c r="E41" s="136" t="s">
        <v>75</v>
      </c>
      <c r="F41" s="136"/>
      <c r="G41" s="136" t="s">
        <v>88</v>
      </c>
      <c r="H41" s="136"/>
      <c r="I41" s="136"/>
      <c r="J41" s="136"/>
      <c r="K41" s="136"/>
      <c r="L41" s="136"/>
      <c r="M41" s="134">
        <v>60</v>
      </c>
      <c r="N41" s="77" t="s">
        <v>10</v>
      </c>
      <c r="O41" s="78"/>
    </row>
    <row r="42" spans="1:18" ht="18.75" customHeight="1">
      <c r="B42" s="127"/>
      <c r="C42" s="127"/>
      <c r="D42" s="133"/>
      <c r="E42" s="136" t="s">
        <v>76</v>
      </c>
      <c r="F42" s="136"/>
      <c r="G42" s="136" t="s">
        <v>78</v>
      </c>
      <c r="H42" s="136"/>
      <c r="I42" s="136"/>
      <c r="J42" s="136"/>
      <c r="K42" s="136"/>
      <c r="L42" s="136"/>
      <c r="M42" s="134"/>
      <c r="N42" s="81"/>
      <c r="O42" s="82"/>
    </row>
    <row r="43" spans="1:18" ht="157.5" customHeight="1">
      <c r="B43" s="127"/>
      <c r="C43" s="135" t="s">
        <v>94</v>
      </c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" t="s">
        <v>66</v>
      </c>
    </row>
    <row r="44" spans="1:18" ht="26.25" customHeight="1">
      <c r="B44" s="127" t="s">
        <v>112</v>
      </c>
      <c r="C44" s="30" t="s">
        <v>22</v>
      </c>
      <c r="D44" s="31" t="s">
        <v>7</v>
      </c>
      <c r="E44" s="136" t="s">
        <v>75</v>
      </c>
      <c r="F44" s="136"/>
      <c r="G44" s="136" t="s">
        <v>88</v>
      </c>
      <c r="H44" s="136"/>
      <c r="I44" s="136"/>
      <c r="J44" s="136"/>
      <c r="K44" s="136"/>
      <c r="L44" s="136"/>
      <c r="M44" s="32" t="s">
        <v>40</v>
      </c>
      <c r="N44" s="77" t="s">
        <v>10</v>
      </c>
      <c r="O44" s="78"/>
    </row>
    <row r="45" spans="1:18" ht="107.25" customHeight="1">
      <c r="B45" s="127"/>
      <c r="C45" s="135" t="s">
        <v>95</v>
      </c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" t="s">
        <v>66</v>
      </c>
    </row>
    <row r="46" spans="1:18" s="4" customFormat="1" ht="2.25" customHeight="1">
      <c r="A46" s="49"/>
      <c r="B46" s="45"/>
      <c r="C46" s="46"/>
      <c r="D46" s="47"/>
      <c r="E46" s="48"/>
      <c r="F46" s="48"/>
      <c r="G46" s="48"/>
      <c r="H46" s="48"/>
      <c r="I46" s="35"/>
      <c r="J46" s="35"/>
      <c r="K46" s="35"/>
      <c r="L46" s="35"/>
      <c r="M46" s="50"/>
      <c r="N46" s="50"/>
      <c r="O46" s="50"/>
      <c r="P46" s="49"/>
    </row>
    <row r="47" spans="1:18" ht="16.5" customHeight="1">
      <c r="B47" s="67" t="s">
        <v>0</v>
      </c>
      <c r="C47" s="112" t="s">
        <v>1</v>
      </c>
      <c r="D47" s="108" t="s">
        <v>2</v>
      </c>
      <c r="E47" s="109" t="s">
        <v>20</v>
      </c>
      <c r="F47" s="213"/>
      <c r="G47" s="213"/>
      <c r="H47" s="213"/>
      <c r="I47" s="213"/>
      <c r="J47" s="213"/>
      <c r="K47" s="213"/>
      <c r="L47" s="214"/>
      <c r="M47" s="112" t="s">
        <v>3</v>
      </c>
      <c r="N47" s="112" t="s">
        <v>4</v>
      </c>
      <c r="O47" s="112"/>
    </row>
    <row r="48" spans="1:18" ht="19.5" customHeight="1">
      <c r="B48" s="207"/>
      <c r="C48" s="208"/>
      <c r="D48" s="209"/>
      <c r="E48" s="210" t="s">
        <v>57</v>
      </c>
      <c r="F48" s="211"/>
      <c r="G48" s="211"/>
      <c r="H48" s="212"/>
      <c r="I48" s="210" t="s">
        <v>90</v>
      </c>
      <c r="J48" s="211"/>
      <c r="K48" s="211"/>
      <c r="L48" s="212"/>
      <c r="M48" s="208"/>
      <c r="N48" s="208"/>
      <c r="O48" s="208"/>
    </row>
    <row r="49" spans="1:18" ht="28.5" customHeight="1">
      <c r="B49" s="63" t="s">
        <v>107</v>
      </c>
      <c r="C49" s="62" t="s">
        <v>22</v>
      </c>
      <c r="D49" s="51" t="s">
        <v>46</v>
      </c>
      <c r="E49" s="236">
        <v>0.1825</v>
      </c>
      <c r="F49" s="236"/>
      <c r="G49" s="236"/>
      <c r="H49" s="236"/>
      <c r="I49" s="237">
        <f>E49-1.5%</f>
        <v>0.16749999999999998</v>
      </c>
      <c r="J49" s="238"/>
      <c r="K49" s="238"/>
      <c r="L49" s="238"/>
      <c r="M49" s="52" t="s">
        <v>26</v>
      </c>
      <c r="N49" s="178">
        <v>4900000</v>
      </c>
      <c r="O49" s="218"/>
    </row>
    <row r="50" spans="1:18" s="4" customFormat="1" ht="12" customHeight="1">
      <c r="A50" s="19"/>
      <c r="B50" s="215" t="s">
        <v>98</v>
      </c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19"/>
    </row>
    <row r="51" spans="1:18" s="4" customFormat="1" ht="10.5" customHeight="1">
      <c r="B51" s="67" t="s">
        <v>0</v>
      </c>
      <c r="C51" s="67" t="s">
        <v>1</v>
      </c>
      <c r="D51" s="142" t="s">
        <v>2</v>
      </c>
      <c r="E51" s="173" t="s">
        <v>29</v>
      </c>
      <c r="F51" s="174"/>
      <c r="G51" s="174"/>
      <c r="H51" s="174"/>
      <c r="I51" s="174"/>
      <c r="J51" s="174"/>
      <c r="K51" s="174"/>
      <c r="L51" s="175"/>
      <c r="M51" s="67" t="s">
        <v>3</v>
      </c>
      <c r="N51" s="67" t="s">
        <v>4</v>
      </c>
      <c r="O51" s="67"/>
    </row>
    <row r="52" spans="1:18" s="4" customFormat="1" ht="12.75" customHeight="1">
      <c r="B52" s="67"/>
      <c r="C52" s="67"/>
      <c r="D52" s="142"/>
      <c r="E52" s="142" t="s">
        <v>30</v>
      </c>
      <c r="F52" s="142"/>
      <c r="G52" s="142" t="s">
        <v>31</v>
      </c>
      <c r="H52" s="142"/>
      <c r="I52" s="142" t="s">
        <v>32</v>
      </c>
      <c r="J52" s="142"/>
      <c r="K52" s="142" t="s">
        <v>33</v>
      </c>
      <c r="L52" s="142"/>
      <c r="M52" s="67"/>
      <c r="N52" s="67"/>
      <c r="O52" s="67"/>
    </row>
    <row r="53" spans="1:18" s="4" customFormat="1" ht="42" customHeight="1">
      <c r="B53" s="67"/>
      <c r="C53" s="67"/>
      <c r="D53" s="142"/>
      <c r="E53" s="24" t="s">
        <v>37</v>
      </c>
      <c r="F53" s="24" t="s">
        <v>80</v>
      </c>
      <c r="G53" s="24" t="s">
        <v>37</v>
      </c>
      <c r="H53" s="24" t="s">
        <v>80</v>
      </c>
      <c r="I53" s="24" t="s">
        <v>37</v>
      </c>
      <c r="J53" s="24" t="s">
        <v>80</v>
      </c>
      <c r="K53" s="24" t="s">
        <v>37</v>
      </c>
      <c r="L53" s="24" t="s">
        <v>80</v>
      </c>
      <c r="M53" s="67"/>
      <c r="N53" s="67"/>
      <c r="O53" s="67"/>
    </row>
    <row r="54" spans="1:18" s="4" customFormat="1" ht="21.75" customHeight="1">
      <c r="B54" s="131" t="s">
        <v>60</v>
      </c>
      <c r="C54" s="65" t="s">
        <v>12</v>
      </c>
      <c r="D54" s="5" t="s">
        <v>25</v>
      </c>
      <c r="E54" s="6">
        <v>8.8999999999999996E-2</v>
      </c>
      <c r="F54" s="6">
        <f t="shared" ref="F54:F56" si="9">E54+1%</f>
        <v>9.8999999999999991E-2</v>
      </c>
      <c r="G54" s="6">
        <v>0.105</v>
      </c>
      <c r="H54" s="7">
        <f>G54+1%</f>
        <v>0.11499999999999999</v>
      </c>
      <c r="I54" s="6">
        <f>G54+1%</f>
        <v>0.11499999999999999</v>
      </c>
      <c r="J54" s="6">
        <f>I54+1%</f>
        <v>0.12499999999999999</v>
      </c>
      <c r="K54" s="6">
        <f>I54</f>
        <v>0.11499999999999999</v>
      </c>
      <c r="L54" s="7">
        <f>K54+1%</f>
        <v>0.12499999999999999</v>
      </c>
      <c r="M54" s="66" t="s">
        <v>34</v>
      </c>
      <c r="N54" s="129" t="s">
        <v>10</v>
      </c>
      <c r="O54" s="132"/>
    </row>
    <row r="55" spans="1:18" s="4" customFormat="1" ht="21.75" customHeight="1">
      <c r="B55" s="65"/>
      <c r="C55" s="65"/>
      <c r="D55" s="5" t="s">
        <v>27</v>
      </c>
      <c r="E55" s="6">
        <v>9.9000000000000005E-2</v>
      </c>
      <c r="F55" s="6">
        <f t="shared" si="9"/>
        <v>0.109</v>
      </c>
      <c r="G55" s="6">
        <f>G54+1%</f>
        <v>0.11499999999999999</v>
      </c>
      <c r="H55" s="7">
        <f t="shared" ref="H55:H56" si="10">G55+1%</f>
        <v>0.12499999999999999</v>
      </c>
      <c r="I55" s="6">
        <f t="shared" ref="I55:I56" si="11">G55+1%</f>
        <v>0.12499999999999999</v>
      </c>
      <c r="J55" s="6">
        <f t="shared" ref="J55:J56" si="12">I55+1%</f>
        <v>0.13499999999999998</v>
      </c>
      <c r="K55" s="6">
        <f t="shared" ref="K55:K56" si="13">I55</f>
        <v>0.12499999999999999</v>
      </c>
      <c r="L55" s="7">
        <f t="shared" ref="L55:L56" si="14">K55+1%</f>
        <v>0.13499999999999998</v>
      </c>
      <c r="M55" s="66"/>
      <c r="N55" s="132"/>
      <c r="O55" s="132"/>
    </row>
    <row r="56" spans="1:18" s="4" customFormat="1" ht="21.75" customHeight="1">
      <c r="B56" s="65"/>
      <c r="C56" s="65"/>
      <c r="D56" s="5" t="s">
        <v>36</v>
      </c>
      <c r="E56" s="6">
        <v>0.109</v>
      </c>
      <c r="F56" s="6">
        <f t="shared" si="9"/>
        <v>0.11899999999999999</v>
      </c>
      <c r="G56" s="6">
        <f>G55+1%</f>
        <v>0.12499999999999999</v>
      </c>
      <c r="H56" s="7">
        <f t="shared" si="10"/>
        <v>0.13499999999999998</v>
      </c>
      <c r="I56" s="6">
        <f t="shared" si="11"/>
        <v>0.13499999999999998</v>
      </c>
      <c r="J56" s="6">
        <f t="shared" si="12"/>
        <v>0.14499999999999999</v>
      </c>
      <c r="K56" s="6">
        <f t="shared" si="13"/>
        <v>0.13499999999999998</v>
      </c>
      <c r="L56" s="7">
        <f t="shared" si="14"/>
        <v>0.14499999999999999</v>
      </c>
      <c r="M56" s="66"/>
      <c r="N56" s="132"/>
      <c r="O56" s="132"/>
    </row>
    <row r="57" spans="1:18" s="4" customFormat="1" ht="2.25" customHeight="1">
      <c r="A57" s="1"/>
      <c r="B57" s="36"/>
      <c r="C57" s="37"/>
      <c r="D57" s="38"/>
      <c r="E57" s="34"/>
      <c r="F57" s="34"/>
      <c r="G57" s="34"/>
      <c r="H57" s="34"/>
      <c r="I57" s="34"/>
      <c r="J57" s="34"/>
      <c r="K57" s="34"/>
      <c r="L57" s="34"/>
      <c r="M57" s="39"/>
      <c r="N57" s="39"/>
      <c r="O57" s="39"/>
      <c r="P57" s="1"/>
      <c r="Q57" s="1"/>
      <c r="R57" s="1"/>
    </row>
    <row r="58" spans="1:18" s="4" customFormat="1" ht="14.25" customHeight="1">
      <c r="B58" s="65" t="s">
        <v>61</v>
      </c>
      <c r="C58" s="65" t="s">
        <v>12</v>
      </c>
      <c r="D58" s="5" t="s">
        <v>25</v>
      </c>
      <c r="E58" s="6">
        <v>9.9000000000000005E-2</v>
      </c>
      <c r="F58" s="6">
        <f>E58+1%</f>
        <v>0.109</v>
      </c>
      <c r="G58" s="6">
        <v>0.115</v>
      </c>
      <c r="H58" s="7">
        <f>G58+1%</f>
        <v>0.125</v>
      </c>
      <c r="I58" s="6">
        <f>G58+1%</f>
        <v>0.125</v>
      </c>
      <c r="J58" s="6">
        <f>I58+1%</f>
        <v>0.13500000000000001</v>
      </c>
      <c r="K58" s="6">
        <f>I58</f>
        <v>0.125</v>
      </c>
      <c r="L58" s="7">
        <f>K58+1%</f>
        <v>0.13500000000000001</v>
      </c>
      <c r="M58" s="66" t="s">
        <v>34</v>
      </c>
      <c r="N58" s="129" t="s">
        <v>35</v>
      </c>
      <c r="O58" s="132"/>
    </row>
    <row r="59" spans="1:18" s="4" customFormat="1" ht="14.25" customHeight="1">
      <c r="B59" s="65"/>
      <c r="C59" s="65"/>
      <c r="D59" s="5" t="s">
        <v>27</v>
      </c>
      <c r="E59" s="6">
        <v>0.109</v>
      </c>
      <c r="F59" s="6">
        <f>E59+1%</f>
        <v>0.11899999999999999</v>
      </c>
      <c r="G59" s="6">
        <f>G58+1%</f>
        <v>0.125</v>
      </c>
      <c r="H59" s="7">
        <f t="shared" ref="H59:H60" si="15">G59+1%</f>
        <v>0.13500000000000001</v>
      </c>
      <c r="I59" s="6">
        <f t="shared" ref="I59:I60" si="16">G59+1%</f>
        <v>0.13500000000000001</v>
      </c>
      <c r="J59" s="6">
        <f t="shared" ref="J59:J60" si="17">I59+1%</f>
        <v>0.14500000000000002</v>
      </c>
      <c r="K59" s="6">
        <f t="shared" ref="K59:K60" si="18">I59</f>
        <v>0.13500000000000001</v>
      </c>
      <c r="L59" s="7">
        <f t="shared" ref="L59:L60" si="19">K59+1%</f>
        <v>0.14500000000000002</v>
      </c>
      <c r="M59" s="66"/>
      <c r="N59" s="132"/>
      <c r="O59" s="132"/>
    </row>
    <row r="60" spans="1:18" s="4" customFormat="1" ht="14.25" customHeight="1">
      <c r="B60" s="65"/>
      <c r="C60" s="65"/>
      <c r="D60" s="5" t="s">
        <v>36</v>
      </c>
      <c r="E60" s="6">
        <v>0.11899999999999999</v>
      </c>
      <c r="F60" s="6">
        <f>E60+1%</f>
        <v>0.129</v>
      </c>
      <c r="G60" s="6">
        <f>G59+1%</f>
        <v>0.13500000000000001</v>
      </c>
      <c r="H60" s="7">
        <f t="shared" si="15"/>
        <v>0.14500000000000002</v>
      </c>
      <c r="I60" s="6">
        <f t="shared" si="16"/>
        <v>0.14500000000000002</v>
      </c>
      <c r="J60" s="6">
        <f t="shared" si="17"/>
        <v>0.15500000000000003</v>
      </c>
      <c r="K60" s="6">
        <f t="shared" si="18"/>
        <v>0.14500000000000002</v>
      </c>
      <c r="L60" s="7">
        <f t="shared" si="19"/>
        <v>0.15500000000000003</v>
      </c>
      <c r="M60" s="66"/>
      <c r="N60" s="132"/>
      <c r="O60" s="132"/>
    </row>
    <row r="61" spans="1:18" s="4" customFormat="1" ht="2.25" customHeight="1">
      <c r="A61" s="1"/>
      <c r="B61" s="36"/>
      <c r="C61" s="37"/>
      <c r="D61" s="38"/>
      <c r="E61" s="34"/>
      <c r="F61" s="34"/>
      <c r="G61" s="34"/>
      <c r="H61" s="34"/>
      <c r="I61" s="34"/>
      <c r="J61" s="34"/>
      <c r="K61" s="34"/>
      <c r="L61" s="34"/>
      <c r="M61" s="39"/>
      <c r="N61" s="39"/>
      <c r="O61" s="39"/>
      <c r="P61" s="1"/>
      <c r="Q61" s="1"/>
      <c r="R61" s="1"/>
    </row>
    <row r="62" spans="1:18" s="4" customFormat="1" ht="14.25" customHeight="1">
      <c r="B62" s="65" t="s">
        <v>62</v>
      </c>
      <c r="C62" s="65" t="s">
        <v>12</v>
      </c>
      <c r="D62" s="21" t="s">
        <v>25</v>
      </c>
      <c r="E62" s="89" t="s">
        <v>8</v>
      </c>
      <c r="F62" s="89"/>
      <c r="G62" s="6">
        <v>7.4999999999999997E-2</v>
      </c>
      <c r="H62" s="6">
        <v>9.5000000000000001E-2</v>
      </c>
      <c r="I62" s="6">
        <v>9.9000000000000005E-2</v>
      </c>
      <c r="J62" s="6">
        <v>0.115</v>
      </c>
      <c r="K62" s="6">
        <v>0.115</v>
      </c>
      <c r="L62" s="6">
        <v>0.13</v>
      </c>
      <c r="M62" s="66" t="s">
        <v>51</v>
      </c>
      <c r="N62" s="129" t="s">
        <v>35</v>
      </c>
      <c r="O62" s="129"/>
    </row>
    <row r="63" spans="1:18" s="4" customFormat="1" ht="14.25" customHeight="1">
      <c r="B63" s="65"/>
      <c r="C63" s="65"/>
      <c r="D63" s="5" t="s">
        <v>27</v>
      </c>
      <c r="E63" s="89"/>
      <c r="F63" s="89"/>
      <c r="G63" s="6">
        <v>9.5000000000000001E-2</v>
      </c>
      <c r="H63" s="6">
        <v>0.11</v>
      </c>
      <c r="I63" s="6">
        <v>0.105</v>
      </c>
      <c r="J63" s="6">
        <v>0.12</v>
      </c>
      <c r="K63" s="6">
        <v>0.125</v>
      </c>
      <c r="L63" s="6">
        <v>0.14000000000000001</v>
      </c>
      <c r="M63" s="66"/>
      <c r="N63" s="129"/>
      <c r="O63" s="129"/>
    </row>
    <row r="64" spans="1:18" s="4" customFormat="1" ht="17.25" customHeight="1">
      <c r="B64" s="65"/>
      <c r="C64" s="65"/>
      <c r="D64" s="5" t="s">
        <v>50</v>
      </c>
      <c r="E64" s="89"/>
      <c r="F64" s="89"/>
      <c r="G64" s="6">
        <v>0.12</v>
      </c>
      <c r="H64" s="6">
        <v>0.13500000000000001</v>
      </c>
      <c r="I64" s="6">
        <v>0.13</v>
      </c>
      <c r="J64" s="6">
        <v>0.14499999999999999</v>
      </c>
      <c r="K64" s="6">
        <v>0.13500000000000001</v>
      </c>
      <c r="L64" s="6">
        <v>0.15</v>
      </c>
      <c r="M64" s="66"/>
      <c r="N64" s="129"/>
      <c r="O64" s="129"/>
    </row>
    <row r="65" spans="1:18" s="4" customFormat="1" ht="32.25" customHeight="1">
      <c r="B65" s="65"/>
      <c r="C65" s="130" t="s">
        <v>53</v>
      </c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</row>
    <row r="66" spans="1:18" s="4" customFormat="1" ht="31.5" customHeight="1">
      <c r="B66" s="65"/>
      <c r="C66" s="130" t="s">
        <v>54</v>
      </c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</row>
    <row r="67" spans="1:18" ht="3" customHeight="1"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</row>
    <row r="68" spans="1:18" s="4" customFormat="1" ht="12" customHeight="1">
      <c r="B68" s="67" t="s">
        <v>82</v>
      </c>
      <c r="C68" s="67" t="s">
        <v>1</v>
      </c>
      <c r="D68" s="142" t="s">
        <v>2</v>
      </c>
      <c r="E68" s="154" t="s">
        <v>19</v>
      </c>
      <c r="F68" s="67"/>
      <c r="G68" s="67"/>
      <c r="H68" s="67"/>
      <c r="I68" s="154" t="s">
        <v>20</v>
      </c>
      <c r="J68" s="67"/>
      <c r="K68" s="67"/>
      <c r="L68" s="67"/>
      <c r="M68" s="67" t="s">
        <v>3</v>
      </c>
      <c r="N68" s="67" t="s">
        <v>4</v>
      </c>
      <c r="O68" s="67"/>
    </row>
    <row r="69" spans="1:18" s="4" customFormat="1" ht="23.25" customHeight="1">
      <c r="B69" s="67"/>
      <c r="C69" s="67"/>
      <c r="D69" s="142"/>
      <c r="E69" s="156" t="s">
        <v>81</v>
      </c>
      <c r="F69" s="155"/>
      <c r="G69" s="155" t="s">
        <v>37</v>
      </c>
      <c r="H69" s="155"/>
      <c r="I69" s="156" t="s">
        <v>81</v>
      </c>
      <c r="J69" s="155"/>
      <c r="K69" s="155" t="s">
        <v>37</v>
      </c>
      <c r="L69" s="155"/>
      <c r="M69" s="67"/>
      <c r="N69" s="67"/>
      <c r="O69" s="67"/>
    </row>
    <row r="70" spans="1:18" s="4" customFormat="1" ht="12.75" customHeight="1">
      <c r="B70" s="64" t="s">
        <v>58</v>
      </c>
      <c r="C70" s="65" t="s">
        <v>24</v>
      </c>
      <c r="D70" s="5" t="s">
        <v>25</v>
      </c>
      <c r="E70" s="88">
        <v>8.3299999999999999E-2</v>
      </c>
      <c r="F70" s="88"/>
      <c r="G70" s="161">
        <f t="shared" ref="G70:G78" si="20">E70-1%</f>
        <v>7.3300000000000004E-2</v>
      </c>
      <c r="H70" s="161"/>
      <c r="I70" s="89">
        <f t="shared" ref="I70:I78" si="21">E70+3%</f>
        <v>0.1133</v>
      </c>
      <c r="J70" s="89"/>
      <c r="K70" s="89">
        <f t="shared" ref="K70:K78" si="22">G70+3%</f>
        <v>0.1033</v>
      </c>
      <c r="L70" s="89"/>
      <c r="M70" s="12" t="s">
        <v>38</v>
      </c>
      <c r="N70" s="132" t="s">
        <v>15</v>
      </c>
      <c r="O70" s="132"/>
    </row>
    <row r="71" spans="1:18" s="4" customFormat="1" ht="12.75" customHeight="1">
      <c r="B71" s="64"/>
      <c r="C71" s="65"/>
      <c r="D71" s="5" t="s">
        <v>25</v>
      </c>
      <c r="E71" s="87">
        <v>0.11899999999999999</v>
      </c>
      <c r="F71" s="87"/>
      <c r="G71" s="87">
        <f t="shared" si="20"/>
        <v>0.109</v>
      </c>
      <c r="H71" s="87"/>
      <c r="I71" s="89">
        <f t="shared" si="21"/>
        <v>0.14899999999999999</v>
      </c>
      <c r="J71" s="89"/>
      <c r="K71" s="89">
        <f t="shared" si="22"/>
        <v>0.13900000000000001</v>
      </c>
      <c r="L71" s="89"/>
      <c r="M71" s="66" t="s">
        <v>39</v>
      </c>
      <c r="N71" s="132"/>
      <c r="O71" s="132"/>
    </row>
    <row r="72" spans="1:18" s="4" customFormat="1" ht="12.75" customHeight="1">
      <c r="B72" s="64"/>
      <c r="C72" s="65"/>
      <c r="D72" s="5" t="s">
        <v>27</v>
      </c>
      <c r="E72" s="87">
        <v>0.129</v>
      </c>
      <c r="F72" s="87"/>
      <c r="G72" s="87">
        <f t="shared" si="20"/>
        <v>0.11900000000000001</v>
      </c>
      <c r="H72" s="87"/>
      <c r="I72" s="89">
        <f t="shared" si="21"/>
        <v>0.159</v>
      </c>
      <c r="J72" s="89"/>
      <c r="K72" s="89">
        <f t="shared" si="22"/>
        <v>0.14900000000000002</v>
      </c>
      <c r="L72" s="89"/>
      <c r="M72" s="66"/>
      <c r="N72" s="132"/>
      <c r="O72" s="132"/>
    </row>
    <row r="73" spans="1:18" s="4" customFormat="1" ht="12.75" customHeight="1">
      <c r="B73" s="64"/>
      <c r="C73" s="65"/>
      <c r="D73" s="5" t="s">
        <v>25</v>
      </c>
      <c r="E73" s="88">
        <v>0.129</v>
      </c>
      <c r="F73" s="88"/>
      <c r="G73" s="161">
        <f t="shared" si="20"/>
        <v>0.11900000000000001</v>
      </c>
      <c r="H73" s="161"/>
      <c r="I73" s="89">
        <f t="shared" si="21"/>
        <v>0.159</v>
      </c>
      <c r="J73" s="89"/>
      <c r="K73" s="89">
        <f t="shared" si="22"/>
        <v>0.14900000000000002</v>
      </c>
      <c r="L73" s="89"/>
      <c r="M73" s="66" t="s">
        <v>40</v>
      </c>
      <c r="N73" s="132"/>
      <c r="O73" s="132"/>
    </row>
    <row r="74" spans="1:18" s="4" customFormat="1" ht="12.75" customHeight="1">
      <c r="B74" s="64"/>
      <c r="C74" s="65"/>
      <c r="D74" s="5" t="s">
        <v>27</v>
      </c>
      <c r="E74" s="88">
        <v>0.13900000000000001</v>
      </c>
      <c r="F74" s="88"/>
      <c r="G74" s="161">
        <f t="shared" si="20"/>
        <v>0.129</v>
      </c>
      <c r="H74" s="161"/>
      <c r="I74" s="89">
        <f t="shared" si="21"/>
        <v>0.16900000000000001</v>
      </c>
      <c r="J74" s="89"/>
      <c r="K74" s="89">
        <f t="shared" si="22"/>
        <v>0.159</v>
      </c>
      <c r="L74" s="89"/>
      <c r="M74" s="66"/>
      <c r="N74" s="132"/>
      <c r="O74" s="132"/>
    </row>
    <row r="75" spans="1:18" s="4" customFormat="1" ht="12.75" customHeight="1">
      <c r="B75" s="64"/>
      <c r="C75" s="65"/>
      <c r="D75" s="5" t="s">
        <v>25</v>
      </c>
      <c r="E75" s="87">
        <v>0.13400000000000001</v>
      </c>
      <c r="F75" s="87"/>
      <c r="G75" s="87">
        <f t="shared" si="20"/>
        <v>0.12400000000000001</v>
      </c>
      <c r="H75" s="87"/>
      <c r="I75" s="89">
        <f t="shared" si="21"/>
        <v>0.16400000000000001</v>
      </c>
      <c r="J75" s="89"/>
      <c r="K75" s="89">
        <f t="shared" si="22"/>
        <v>0.15400000000000003</v>
      </c>
      <c r="L75" s="89"/>
      <c r="M75" s="66" t="s">
        <v>41</v>
      </c>
      <c r="N75" s="132"/>
      <c r="O75" s="132"/>
    </row>
    <row r="76" spans="1:18" s="4" customFormat="1" ht="12.75" customHeight="1">
      <c r="B76" s="64"/>
      <c r="C76" s="65"/>
      <c r="D76" s="5" t="s">
        <v>27</v>
      </c>
      <c r="E76" s="87">
        <v>0.14399999999999999</v>
      </c>
      <c r="F76" s="87"/>
      <c r="G76" s="87">
        <f t="shared" si="20"/>
        <v>0.13399999999999998</v>
      </c>
      <c r="H76" s="87"/>
      <c r="I76" s="89">
        <f t="shared" si="21"/>
        <v>0.17399999999999999</v>
      </c>
      <c r="J76" s="89"/>
      <c r="K76" s="89">
        <f t="shared" si="22"/>
        <v>0.16399999999999998</v>
      </c>
      <c r="L76" s="89"/>
      <c r="M76" s="66"/>
      <c r="N76" s="132"/>
      <c r="O76" s="132"/>
    </row>
    <row r="77" spans="1:18" s="4" customFormat="1" ht="12.75" customHeight="1">
      <c r="B77" s="64"/>
      <c r="C77" s="65"/>
      <c r="D77" s="5" t="s">
        <v>25</v>
      </c>
      <c r="E77" s="88">
        <v>0.13400000000000001</v>
      </c>
      <c r="F77" s="88"/>
      <c r="G77" s="161">
        <f t="shared" si="20"/>
        <v>0.12400000000000001</v>
      </c>
      <c r="H77" s="161"/>
      <c r="I77" s="89">
        <f t="shared" si="21"/>
        <v>0.16400000000000001</v>
      </c>
      <c r="J77" s="89"/>
      <c r="K77" s="89">
        <f t="shared" si="22"/>
        <v>0.15400000000000003</v>
      </c>
      <c r="L77" s="89"/>
      <c r="M77" s="66" t="s">
        <v>42</v>
      </c>
      <c r="N77" s="132"/>
      <c r="O77" s="132"/>
    </row>
    <row r="78" spans="1:18" s="4" customFormat="1" ht="12.75" customHeight="1">
      <c r="B78" s="64"/>
      <c r="C78" s="65"/>
      <c r="D78" s="5" t="s">
        <v>27</v>
      </c>
      <c r="E78" s="88">
        <v>0.14399999999999999</v>
      </c>
      <c r="F78" s="88"/>
      <c r="G78" s="161">
        <f t="shared" si="20"/>
        <v>0.13399999999999998</v>
      </c>
      <c r="H78" s="161"/>
      <c r="I78" s="89">
        <f t="shared" si="21"/>
        <v>0.17399999999999999</v>
      </c>
      <c r="J78" s="89"/>
      <c r="K78" s="89">
        <f t="shared" si="22"/>
        <v>0.16399999999999998</v>
      </c>
      <c r="L78" s="89"/>
      <c r="M78" s="66"/>
      <c r="N78" s="132"/>
      <c r="O78" s="132"/>
    </row>
    <row r="79" spans="1:18" s="4" customFormat="1" ht="1.5" customHeight="1">
      <c r="A79" s="49"/>
      <c r="B79" s="56"/>
      <c r="C79" s="18"/>
      <c r="D79" s="8"/>
      <c r="E79" s="57"/>
      <c r="F79" s="57"/>
      <c r="G79" s="58"/>
      <c r="H79" s="58"/>
      <c r="I79" s="55"/>
      <c r="J79" s="55"/>
      <c r="K79" s="55"/>
      <c r="L79" s="55"/>
      <c r="M79" s="59"/>
      <c r="N79" s="59"/>
      <c r="O79" s="59"/>
      <c r="P79" s="49"/>
      <c r="Q79" s="49"/>
      <c r="R79" s="49"/>
    </row>
    <row r="80" spans="1:18" s="4" customFormat="1" ht="12.75" customHeight="1">
      <c r="B80" s="171" t="s">
        <v>59</v>
      </c>
      <c r="C80" s="172" t="s">
        <v>24</v>
      </c>
      <c r="D80" s="20" t="s">
        <v>25</v>
      </c>
      <c r="E80" s="143">
        <v>7.9000000000000001E-2</v>
      </c>
      <c r="F80" s="143"/>
      <c r="G80" s="143">
        <v>6.3299999999999995E-2</v>
      </c>
      <c r="H80" s="143"/>
      <c r="I80" s="144" t="s">
        <v>8</v>
      </c>
      <c r="J80" s="145"/>
      <c r="K80" s="145"/>
      <c r="L80" s="146"/>
      <c r="M80" s="22" t="s">
        <v>38</v>
      </c>
      <c r="N80" s="132" t="s">
        <v>15</v>
      </c>
      <c r="O80" s="132"/>
    </row>
    <row r="81" spans="2:15" s="4" customFormat="1" ht="12.75" customHeight="1">
      <c r="B81" s="171"/>
      <c r="C81" s="172"/>
      <c r="D81" s="20" t="s">
        <v>25</v>
      </c>
      <c r="E81" s="157">
        <v>0.109</v>
      </c>
      <c r="F81" s="157"/>
      <c r="G81" s="157">
        <v>9.9000000000000005E-2</v>
      </c>
      <c r="H81" s="157"/>
      <c r="I81" s="147"/>
      <c r="J81" s="148"/>
      <c r="K81" s="148"/>
      <c r="L81" s="149"/>
      <c r="M81" s="153" t="s">
        <v>39</v>
      </c>
      <c r="N81" s="132"/>
      <c r="O81" s="132"/>
    </row>
    <row r="82" spans="2:15" s="4" customFormat="1" ht="12.75" customHeight="1">
      <c r="B82" s="171"/>
      <c r="C82" s="172"/>
      <c r="D82" s="20" t="s">
        <v>27</v>
      </c>
      <c r="E82" s="157">
        <v>0.11899999999999999</v>
      </c>
      <c r="F82" s="157"/>
      <c r="G82" s="157">
        <v>0.109</v>
      </c>
      <c r="H82" s="157"/>
      <c r="I82" s="147"/>
      <c r="J82" s="148"/>
      <c r="K82" s="148"/>
      <c r="L82" s="149"/>
      <c r="M82" s="153"/>
      <c r="N82" s="132"/>
      <c r="O82" s="132"/>
    </row>
    <row r="83" spans="2:15" s="4" customFormat="1" ht="12.75" customHeight="1">
      <c r="B83" s="171"/>
      <c r="C83" s="172"/>
      <c r="D83" s="20" t="s">
        <v>25</v>
      </c>
      <c r="E83" s="143">
        <v>0.11899999999999999</v>
      </c>
      <c r="F83" s="143"/>
      <c r="G83" s="143">
        <v>0.109</v>
      </c>
      <c r="H83" s="143"/>
      <c r="I83" s="147"/>
      <c r="J83" s="148"/>
      <c r="K83" s="148"/>
      <c r="L83" s="149"/>
      <c r="M83" s="153" t="s">
        <v>40</v>
      </c>
      <c r="N83" s="132"/>
      <c r="O83" s="132"/>
    </row>
    <row r="84" spans="2:15" s="4" customFormat="1" ht="12.75" customHeight="1">
      <c r="B84" s="171"/>
      <c r="C84" s="172"/>
      <c r="D84" s="20" t="s">
        <v>27</v>
      </c>
      <c r="E84" s="143">
        <v>0.129</v>
      </c>
      <c r="F84" s="143"/>
      <c r="G84" s="143">
        <v>0.11899999999999999</v>
      </c>
      <c r="H84" s="143"/>
      <c r="I84" s="147"/>
      <c r="J84" s="148"/>
      <c r="K84" s="148"/>
      <c r="L84" s="149"/>
      <c r="M84" s="153"/>
      <c r="N84" s="132"/>
      <c r="O84" s="132"/>
    </row>
    <row r="85" spans="2:15" s="4" customFormat="1" ht="12.75" customHeight="1">
      <c r="B85" s="171"/>
      <c r="C85" s="172"/>
      <c r="D85" s="20" t="s">
        <v>25</v>
      </c>
      <c r="E85" s="157">
        <v>0.124</v>
      </c>
      <c r="F85" s="157"/>
      <c r="G85" s="157">
        <v>0.114</v>
      </c>
      <c r="H85" s="157"/>
      <c r="I85" s="147"/>
      <c r="J85" s="148"/>
      <c r="K85" s="148"/>
      <c r="L85" s="149"/>
      <c r="M85" s="153" t="s">
        <v>41</v>
      </c>
      <c r="N85" s="132"/>
      <c r="O85" s="132"/>
    </row>
    <row r="86" spans="2:15" s="4" customFormat="1" ht="12.75" customHeight="1">
      <c r="B86" s="171"/>
      <c r="C86" s="172"/>
      <c r="D86" s="20" t="s">
        <v>27</v>
      </c>
      <c r="E86" s="157">
        <v>0.13400000000000001</v>
      </c>
      <c r="F86" s="157"/>
      <c r="G86" s="157">
        <v>0.124</v>
      </c>
      <c r="H86" s="157"/>
      <c r="I86" s="147"/>
      <c r="J86" s="148"/>
      <c r="K86" s="148"/>
      <c r="L86" s="149"/>
      <c r="M86" s="153"/>
      <c r="N86" s="132"/>
      <c r="O86" s="132"/>
    </row>
    <row r="87" spans="2:15" s="4" customFormat="1" ht="12.75" customHeight="1">
      <c r="B87" s="171"/>
      <c r="C87" s="172"/>
      <c r="D87" s="20" t="s">
        <v>25</v>
      </c>
      <c r="E87" s="143">
        <v>0.124</v>
      </c>
      <c r="F87" s="143"/>
      <c r="G87" s="143">
        <v>0.114</v>
      </c>
      <c r="H87" s="143"/>
      <c r="I87" s="147"/>
      <c r="J87" s="148"/>
      <c r="K87" s="148"/>
      <c r="L87" s="149"/>
      <c r="M87" s="153" t="s">
        <v>42</v>
      </c>
      <c r="N87" s="132"/>
      <c r="O87" s="132"/>
    </row>
    <row r="88" spans="2:15" s="4" customFormat="1" ht="12.75" customHeight="1">
      <c r="B88" s="171"/>
      <c r="C88" s="172"/>
      <c r="D88" s="20" t="s">
        <v>27</v>
      </c>
      <c r="E88" s="143">
        <v>0.13400000000000001</v>
      </c>
      <c r="F88" s="143"/>
      <c r="G88" s="143">
        <v>0.124</v>
      </c>
      <c r="H88" s="143"/>
      <c r="I88" s="150"/>
      <c r="J88" s="151"/>
      <c r="K88" s="151"/>
      <c r="L88" s="152"/>
      <c r="M88" s="153"/>
      <c r="N88" s="132"/>
      <c r="O88" s="132"/>
    </row>
    <row r="89" spans="2:15" ht="15.75" customHeight="1">
      <c r="B89" s="216" t="s">
        <v>84</v>
      </c>
      <c r="C89" s="216"/>
      <c r="D89" s="216"/>
      <c r="E89" s="216"/>
      <c r="F89" s="216"/>
      <c r="G89" s="216"/>
      <c r="H89" s="216"/>
      <c r="I89" s="217"/>
      <c r="J89" s="217"/>
      <c r="K89" s="217"/>
      <c r="L89" s="217"/>
      <c r="M89" s="217"/>
      <c r="N89" s="217"/>
      <c r="O89" s="217"/>
    </row>
    <row r="90" spans="2:15" ht="14.25" customHeight="1">
      <c r="B90" s="67" t="s">
        <v>0</v>
      </c>
      <c r="C90" s="112" t="s">
        <v>1</v>
      </c>
      <c r="D90" s="108" t="s">
        <v>2</v>
      </c>
      <c r="E90" s="109" t="s">
        <v>19</v>
      </c>
      <c r="F90" s="110"/>
      <c r="G90" s="110"/>
      <c r="H90" s="111"/>
      <c r="I90" s="109" t="s">
        <v>20</v>
      </c>
      <c r="J90" s="110"/>
      <c r="K90" s="110"/>
      <c r="L90" s="111"/>
      <c r="M90" s="112" t="s">
        <v>3</v>
      </c>
      <c r="N90" s="112" t="s">
        <v>4</v>
      </c>
      <c r="O90" s="112"/>
    </row>
    <row r="91" spans="2:15" ht="22.5" customHeight="1">
      <c r="B91" s="67"/>
      <c r="C91" s="112"/>
      <c r="D91" s="108"/>
      <c r="E91" s="113" t="s">
        <v>79</v>
      </c>
      <c r="F91" s="114"/>
      <c r="G91" s="113" t="s">
        <v>90</v>
      </c>
      <c r="H91" s="114"/>
      <c r="I91" s="113" t="s">
        <v>79</v>
      </c>
      <c r="J91" s="114"/>
      <c r="K91" s="113" t="s">
        <v>90</v>
      </c>
      <c r="L91" s="114"/>
      <c r="M91" s="112"/>
      <c r="N91" s="112"/>
      <c r="O91" s="112"/>
    </row>
    <row r="92" spans="2:15" ht="21.75" customHeight="1">
      <c r="B92" s="122" t="s">
        <v>14</v>
      </c>
      <c r="C92" s="11" t="s">
        <v>21</v>
      </c>
      <c r="D92" s="14" t="s">
        <v>7</v>
      </c>
      <c r="E92" s="136">
        <v>0.16700000000000001</v>
      </c>
      <c r="F92" s="136"/>
      <c r="G92" s="136">
        <f t="shared" ref="G92:G97" si="23">E92-1.5%</f>
        <v>0.15200000000000002</v>
      </c>
      <c r="H92" s="136"/>
      <c r="I92" s="192" t="s">
        <v>8</v>
      </c>
      <c r="J92" s="193"/>
      <c r="K92" s="193"/>
      <c r="L92" s="194"/>
      <c r="M92" s="105" t="s">
        <v>9</v>
      </c>
      <c r="N92" s="77" t="s">
        <v>15</v>
      </c>
      <c r="O92" s="78"/>
    </row>
    <row r="93" spans="2:15" ht="21.75" customHeight="1">
      <c r="B93" s="122"/>
      <c r="C93" s="11" t="s">
        <v>6</v>
      </c>
      <c r="D93" s="14" t="s">
        <v>11</v>
      </c>
      <c r="E93" s="136">
        <f>E92+1%</f>
        <v>0.17700000000000002</v>
      </c>
      <c r="F93" s="136"/>
      <c r="G93" s="136">
        <f t="shared" si="23"/>
        <v>0.16200000000000003</v>
      </c>
      <c r="H93" s="136"/>
      <c r="I93" s="195"/>
      <c r="J93" s="196"/>
      <c r="K93" s="196"/>
      <c r="L93" s="197"/>
      <c r="M93" s="105"/>
      <c r="N93" s="79"/>
      <c r="O93" s="80"/>
    </row>
    <row r="94" spans="2:15" ht="23.25" customHeight="1">
      <c r="B94" s="122" t="s">
        <v>16</v>
      </c>
      <c r="C94" s="11" t="s">
        <v>21</v>
      </c>
      <c r="D94" s="14" t="s">
        <v>7</v>
      </c>
      <c r="E94" s="136">
        <v>0.187</v>
      </c>
      <c r="F94" s="136"/>
      <c r="G94" s="136">
        <f>E94-1.5%</f>
        <v>0.17199999999999999</v>
      </c>
      <c r="H94" s="136"/>
      <c r="I94" s="136">
        <f>E94+3%</f>
        <v>0.217</v>
      </c>
      <c r="J94" s="136"/>
      <c r="K94" s="136">
        <f>I94-1.5%</f>
        <v>0.20200000000000001</v>
      </c>
      <c r="L94" s="136"/>
      <c r="M94" s="105"/>
      <c r="N94" s="79"/>
      <c r="O94" s="80"/>
    </row>
    <row r="95" spans="2:15" ht="23.25" customHeight="1">
      <c r="B95" s="122"/>
      <c r="C95" s="11" t="s">
        <v>6</v>
      </c>
      <c r="D95" s="14" t="s">
        <v>11</v>
      </c>
      <c r="E95" s="136">
        <v>0.19700000000000001</v>
      </c>
      <c r="F95" s="136"/>
      <c r="G95" s="136">
        <f t="shared" si="23"/>
        <v>0.182</v>
      </c>
      <c r="H95" s="136"/>
      <c r="I95" s="136">
        <f t="shared" ref="I95" si="24">E95+3%</f>
        <v>0.22700000000000001</v>
      </c>
      <c r="J95" s="136"/>
      <c r="K95" s="136">
        <f t="shared" ref="K95" si="25">I95-1.5%</f>
        <v>0.21200000000000002</v>
      </c>
      <c r="L95" s="136"/>
      <c r="M95" s="105"/>
      <c r="N95" s="79"/>
      <c r="O95" s="80"/>
    </row>
    <row r="96" spans="2:15" ht="53.25" customHeight="1">
      <c r="B96" s="191" t="s">
        <v>108</v>
      </c>
      <c r="C96" s="10" t="s">
        <v>21</v>
      </c>
      <c r="D96" s="13" t="s">
        <v>7</v>
      </c>
      <c r="E96" s="162">
        <f>E92-1%</f>
        <v>0.157</v>
      </c>
      <c r="F96" s="162"/>
      <c r="G96" s="162">
        <f t="shared" si="23"/>
        <v>0.14200000000000002</v>
      </c>
      <c r="H96" s="162"/>
      <c r="I96" s="192" t="s">
        <v>8</v>
      </c>
      <c r="J96" s="193"/>
      <c r="K96" s="193"/>
      <c r="L96" s="194"/>
      <c r="M96" s="159" t="s">
        <v>9</v>
      </c>
      <c r="N96" s="158" t="s">
        <v>15</v>
      </c>
      <c r="O96" s="158"/>
    </row>
    <row r="97" spans="1:18" ht="53.25" customHeight="1">
      <c r="B97" s="127"/>
      <c r="C97" s="10" t="s">
        <v>6</v>
      </c>
      <c r="D97" s="13" t="s">
        <v>11</v>
      </c>
      <c r="E97" s="162">
        <f>E96+1%</f>
        <v>0.16700000000000001</v>
      </c>
      <c r="F97" s="162"/>
      <c r="G97" s="162">
        <f t="shared" si="23"/>
        <v>0.15200000000000002</v>
      </c>
      <c r="H97" s="162"/>
      <c r="I97" s="195"/>
      <c r="J97" s="196"/>
      <c r="K97" s="196"/>
      <c r="L97" s="197"/>
      <c r="M97" s="159"/>
      <c r="N97" s="158"/>
      <c r="O97" s="158"/>
    </row>
    <row r="98" spans="1:18" ht="2.25" customHeight="1">
      <c r="A98" s="43"/>
      <c r="B98" s="37"/>
      <c r="C98" s="40"/>
      <c r="D98" s="41"/>
      <c r="E98" s="42"/>
      <c r="F98" s="42"/>
      <c r="G98" s="42"/>
      <c r="H98" s="42"/>
      <c r="I98" s="34"/>
      <c r="J98" s="34"/>
      <c r="K98" s="34"/>
      <c r="L98" s="34"/>
      <c r="M98" s="44"/>
      <c r="N98" s="44"/>
      <c r="O98" s="44"/>
      <c r="P98" s="43"/>
      <c r="Q98" s="43"/>
      <c r="R98" s="43"/>
    </row>
    <row r="99" spans="1:18" s="4" customFormat="1" ht="30.75" customHeight="1">
      <c r="B99" s="65" t="s">
        <v>28</v>
      </c>
      <c r="C99" s="30" t="s">
        <v>21</v>
      </c>
      <c r="D99" s="31" t="s">
        <v>7</v>
      </c>
      <c r="E99" s="136">
        <v>0.17200000000000001</v>
      </c>
      <c r="F99" s="136"/>
      <c r="G99" s="136">
        <v>0.15700000000000003</v>
      </c>
      <c r="H99" s="136"/>
      <c r="I99" s="136">
        <v>0.20200000000000001</v>
      </c>
      <c r="J99" s="136"/>
      <c r="K99" s="136">
        <v>0.18700000000000003</v>
      </c>
      <c r="L99" s="136"/>
      <c r="M99" s="160" t="s">
        <v>9</v>
      </c>
      <c r="N99" s="158" t="s">
        <v>15</v>
      </c>
      <c r="O99" s="158"/>
    </row>
    <row r="100" spans="1:18" s="4" customFormat="1" ht="30.75" customHeight="1">
      <c r="B100" s="65"/>
      <c r="C100" s="30" t="s">
        <v>6</v>
      </c>
      <c r="D100" s="31" t="s">
        <v>11</v>
      </c>
      <c r="E100" s="136">
        <v>0.18200000000000002</v>
      </c>
      <c r="F100" s="136"/>
      <c r="G100" s="136">
        <v>0.16700000000000004</v>
      </c>
      <c r="H100" s="136"/>
      <c r="I100" s="136">
        <v>0.21200000000000002</v>
      </c>
      <c r="J100" s="136"/>
      <c r="K100" s="136">
        <v>0.19700000000000004</v>
      </c>
      <c r="L100" s="136"/>
      <c r="M100" s="104"/>
      <c r="N100" s="158"/>
      <c r="O100" s="158"/>
    </row>
    <row r="101" spans="1:18" ht="3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8" ht="12.75" customHeight="1">
      <c r="B102" s="170" t="s">
        <v>45</v>
      </c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</row>
    <row r="103" spans="1:18" ht="9.75" customHeight="1">
      <c r="B103" s="67" t="s">
        <v>0</v>
      </c>
      <c r="C103" s="112" t="s">
        <v>1</v>
      </c>
      <c r="D103" s="108" t="s">
        <v>2</v>
      </c>
      <c r="E103" s="109" t="s">
        <v>19</v>
      </c>
      <c r="F103" s="110"/>
      <c r="G103" s="110"/>
      <c r="H103" s="111"/>
      <c r="I103" s="109" t="s">
        <v>20</v>
      </c>
      <c r="J103" s="110"/>
      <c r="K103" s="110"/>
      <c r="L103" s="111"/>
      <c r="M103" s="112" t="s">
        <v>3</v>
      </c>
      <c r="N103" s="112" t="s">
        <v>4</v>
      </c>
      <c r="O103" s="112"/>
    </row>
    <row r="104" spans="1:18" ht="23.25" customHeight="1">
      <c r="B104" s="67"/>
      <c r="C104" s="112"/>
      <c r="D104" s="108"/>
      <c r="E104" s="113" t="s">
        <v>79</v>
      </c>
      <c r="F104" s="114"/>
      <c r="G104" s="113" t="s">
        <v>90</v>
      </c>
      <c r="H104" s="114"/>
      <c r="I104" s="113" t="s">
        <v>79</v>
      </c>
      <c r="J104" s="114"/>
      <c r="K104" s="113" t="s">
        <v>90</v>
      </c>
      <c r="L104" s="114"/>
      <c r="M104" s="112"/>
      <c r="N104" s="112"/>
      <c r="O104" s="112"/>
    </row>
    <row r="105" spans="1:18" ht="36.75" customHeight="1">
      <c r="B105" s="15" t="s">
        <v>73</v>
      </c>
      <c r="C105" s="16" t="s">
        <v>22</v>
      </c>
      <c r="D105" s="17" t="s">
        <v>44</v>
      </c>
      <c r="E105" s="179">
        <v>0.182</v>
      </c>
      <c r="F105" s="179"/>
      <c r="G105" s="179">
        <f>E105-1.5%</f>
        <v>0.16699999999999998</v>
      </c>
      <c r="H105" s="179"/>
      <c r="I105" s="99" t="s">
        <v>8</v>
      </c>
      <c r="J105" s="180"/>
      <c r="K105" s="180"/>
      <c r="L105" s="100"/>
      <c r="M105" s="181" t="s">
        <v>26</v>
      </c>
      <c r="N105" s="178">
        <v>4900000</v>
      </c>
      <c r="O105" s="178"/>
    </row>
    <row r="106" spans="1:18" ht="30" customHeight="1">
      <c r="B106" s="15" t="s">
        <v>72</v>
      </c>
      <c r="C106" s="16" t="s">
        <v>22</v>
      </c>
      <c r="D106" s="17" t="s">
        <v>44</v>
      </c>
      <c r="E106" s="179">
        <v>0.219</v>
      </c>
      <c r="F106" s="179"/>
      <c r="G106" s="179">
        <f t="shared" ref="G106" si="26">E106-1.5%</f>
        <v>0.20400000000000001</v>
      </c>
      <c r="H106" s="179"/>
      <c r="I106" s="179">
        <f>E106+3%</f>
        <v>0.249</v>
      </c>
      <c r="J106" s="179"/>
      <c r="K106" s="179">
        <f>G106+3%</f>
        <v>0.23400000000000001</v>
      </c>
      <c r="L106" s="179"/>
      <c r="M106" s="181"/>
      <c r="N106" s="178"/>
      <c r="O106" s="178"/>
    </row>
    <row r="107" spans="1:18" ht="2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8" ht="12.75" customHeight="1">
      <c r="B108" s="170" t="s">
        <v>18</v>
      </c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</row>
    <row r="109" spans="1:18" ht="6.75" customHeight="1">
      <c r="B109" s="67" t="s">
        <v>0</v>
      </c>
      <c r="C109" s="137" t="s">
        <v>91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89"/>
    </row>
    <row r="110" spans="1:18" ht="6.75" customHeight="1">
      <c r="B110" s="67"/>
      <c r="C110" s="139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90"/>
    </row>
    <row r="111" spans="1:18" ht="13.5" customHeight="1">
      <c r="B111" s="239" t="s">
        <v>89</v>
      </c>
      <c r="C111" s="68" t="s">
        <v>55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8" ht="66" customHeight="1">
      <c r="B112" s="240"/>
      <c r="C112" s="182" t="s">
        <v>96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2:15" ht="25.5" customHeight="1">
      <c r="B113" s="240"/>
      <c r="C113" s="68" t="s">
        <v>49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2:15" ht="64.5" customHeight="1">
      <c r="B114" s="240"/>
      <c r="C114" s="68" t="s">
        <v>56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2:15" ht="27" customHeight="1">
      <c r="B115" s="240"/>
      <c r="C115" s="69" t="s">
        <v>52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1"/>
    </row>
    <row r="116" spans="2:15" ht="15" customHeight="1">
      <c r="B116" s="240"/>
      <c r="C116" s="241" t="s">
        <v>109</v>
      </c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3"/>
    </row>
    <row r="117" spans="2:15" ht="15" customHeight="1">
      <c r="B117" s="240"/>
      <c r="C117" s="241" t="s">
        <v>110</v>
      </c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3"/>
    </row>
    <row r="118" spans="2:15" ht="15" hidden="1" customHeight="1">
      <c r="B118" s="240"/>
      <c r="C118" s="69" t="s">
        <v>17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1"/>
    </row>
    <row r="119" spans="2:15" ht="26.25" customHeight="1">
      <c r="B119" s="244"/>
      <c r="C119" s="241" t="s">
        <v>111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1"/>
    </row>
    <row r="120" spans="2:15" ht="14.25" customHeight="1">
      <c r="B120" s="177" t="s">
        <v>67</v>
      </c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</row>
    <row r="121" spans="2:15" ht="25.5" customHeight="1">
      <c r="B121" s="191" t="s">
        <v>68</v>
      </c>
      <c r="C121" s="183" t="s">
        <v>70</v>
      </c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5"/>
    </row>
    <row r="122" spans="2:15" ht="39" customHeight="1">
      <c r="B122" s="191"/>
      <c r="C122" s="186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8"/>
    </row>
    <row r="123" spans="2:15" ht="39" customHeight="1">
      <c r="B123" s="191"/>
      <c r="C123" s="69" t="s">
        <v>71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1"/>
    </row>
    <row r="124" spans="2:15" ht="27.75" customHeight="1">
      <c r="B124" s="191"/>
      <c r="C124" s="176" t="s">
        <v>69</v>
      </c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</row>
    <row r="125" spans="2:15" ht="13.5" customHeight="1">
      <c r="B125" s="191"/>
      <c r="C125" s="176" t="s">
        <v>74</v>
      </c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</row>
    <row r="126" spans="2:15" ht="13.8">
      <c r="B126" s="191"/>
      <c r="C126" s="176" t="s">
        <v>97</v>
      </c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</row>
    <row r="127" spans="2:15" ht="4.5" customHeight="1"/>
  </sheetData>
  <mergeCells count="345">
    <mergeCell ref="E15:F15"/>
    <mergeCell ref="G15:H15"/>
    <mergeCell ref="B67:O67"/>
    <mergeCell ref="B50:O50"/>
    <mergeCell ref="N70:O78"/>
    <mergeCell ref="G86:H86"/>
    <mergeCell ref="E87:F87"/>
    <mergeCell ref="G87:H87"/>
    <mergeCell ref="B89:O89"/>
    <mergeCell ref="M47:M48"/>
    <mergeCell ref="N47:O48"/>
    <mergeCell ref="N49:O49"/>
    <mergeCell ref="N20:O21"/>
    <mergeCell ref="M75:M76"/>
    <mergeCell ref="I73:J73"/>
    <mergeCell ref="K73:L73"/>
    <mergeCell ref="B68:B69"/>
    <mergeCell ref="C68:C69"/>
    <mergeCell ref="D68:D69"/>
    <mergeCell ref="N68:O69"/>
    <mergeCell ref="E69:F69"/>
    <mergeCell ref="I26:L27"/>
    <mergeCell ref="E35:F37"/>
    <mergeCell ref="G35:H37"/>
    <mergeCell ref="C90:C91"/>
    <mergeCell ref="B18:B19"/>
    <mergeCell ref="C18:C19"/>
    <mergeCell ref="E19:F19"/>
    <mergeCell ref="G19:H19"/>
    <mergeCell ref="E18:F18"/>
    <mergeCell ref="G18:H18"/>
    <mergeCell ref="I12:L19"/>
    <mergeCell ref="B47:B48"/>
    <mergeCell ref="C47:C48"/>
    <mergeCell ref="D47:D48"/>
    <mergeCell ref="E49:H49"/>
    <mergeCell ref="I48:L48"/>
    <mergeCell ref="E48:H48"/>
    <mergeCell ref="E47:L47"/>
    <mergeCell ref="I49:L49"/>
    <mergeCell ref="E14:F14"/>
    <mergeCell ref="G14:H14"/>
    <mergeCell ref="I76:J76"/>
    <mergeCell ref="K76:L76"/>
    <mergeCell ref="K71:L71"/>
    <mergeCell ref="G74:H74"/>
    <mergeCell ref="I72:J72"/>
    <mergeCell ref="K72:L72"/>
    <mergeCell ref="E84:F84"/>
    <mergeCell ref="E93:F93"/>
    <mergeCell ref="K100:L100"/>
    <mergeCell ref="I96:L97"/>
    <mergeCell ref="I92:L93"/>
    <mergeCell ref="D90:D91"/>
    <mergeCell ref="E90:H90"/>
    <mergeCell ref="I90:L90"/>
    <mergeCell ref="I94:J94"/>
    <mergeCell ref="K94:L94"/>
    <mergeCell ref="E95:F95"/>
    <mergeCell ref="G95:H95"/>
    <mergeCell ref="I95:J95"/>
    <mergeCell ref="K95:L95"/>
    <mergeCell ref="G11:H11"/>
    <mergeCell ref="M8:M19"/>
    <mergeCell ref="N8:O19"/>
    <mergeCell ref="E16:H16"/>
    <mergeCell ref="E17:H17"/>
    <mergeCell ref="C125:O125"/>
    <mergeCell ref="N41:O42"/>
    <mergeCell ref="N103:O104"/>
    <mergeCell ref="B102:O102"/>
    <mergeCell ref="B103:B104"/>
    <mergeCell ref="C103:C104"/>
    <mergeCell ref="D103:D104"/>
    <mergeCell ref="E103:H103"/>
    <mergeCell ref="I103:L103"/>
    <mergeCell ref="M103:M104"/>
    <mergeCell ref="E104:F104"/>
    <mergeCell ref="G104:H104"/>
    <mergeCell ref="I104:J104"/>
    <mergeCell ref="K104:L104"/>
    <mergeCell ref="G78:H78"/>
    <mergeCell ref="G76:H76"/>
    <mergeCell ref="G77:H77"/>
    <mergeCell ref="B121:B126"/>
    <mergeCell ref="C123:O123"/>
    <mergeCell ref="C126:O126"/>
    <mergeCell ref="C124:O124"/>
    <mergeCell ref="B120:O120"/>
    <mergeCell ref="N105:O106"/>
    <mergeCell ref="I106:J106"/>
    <mergeCell ref="K106:L106"/>
    <mergeCell ref="E106:F106"/>
    <mergeCell ref="G106:H106"/>
    <mergeCell ref="I105:L105"/>
    <mergeCell ref="E105:F105"/>
    <mergeCell ref="G105:H105"/>
    <mergeCell ref="M105:M106"/>
    <mergeCell ref="B109:B110"/>
    <mergeCell ref="C111:O111"/>
    <mergeCell ref="C112:O112"/>
    <mergeCell ref="C116:O116"/>
    <mergeCell ref="C117:O117"/>
    <mergeCell ref="C118:O118"/>
    <mergeCell ref="C119:O119"/>
    <mergeCell ref="C121:O122"/>
    <mergeCell ref="B111:B119"/>
    <mergeCell ref="C109:O110"/>
    <mergeCell ref="B39:B40"/>
    <mergeCell ref="C39:C40"/>
    <mergeCell ref="D39:D40"/>
    <mergeCell ref="M39:M40"/>
    <mergeCell ref="N39:O40"/>
    <mergeCell ref="I23:L24"/>
    <mergeCell ref="M23:M24"/>
    <mergeCell ref="N23:O24"/>
    <mergeCell ref="B108:O108"/>
    <mergeCell ref="G100:H100"/>
    <mergeCell ref="I100:J100"/>
    <mergeCell ref="I70:J70"/>
    <mergeCell ref="K70:L70"/>
    <mergeCell ref="B80:B88"/>
    <mergeCell ref="C80:C88"/>
    <mergeCell ref="E80:F80"/>
    <mergeCell ref="G80:H80"/>
    <mergeCell ref="B96:B97"/>
    <mergeCell ref="E97:F97"/>
    <mergeCell ref="E81:F81"/>
    <mergeCell ref="G73:H73"/>
    <mergeCell ref="E51:L51"/>
    <mergeCell ref="N58:O60"/>
    <mergeCell ref="B51:B53"/>
    <mergeCell ref="B92:B93"/>
    <mergeCell ref="E92:F92"/>
    <mergeCell ref="G92:H92"/>
    <mergeCell ref="B94:B95"/>
    <mergeCell ref="E94:F94"/>
    <mergeCell ref="G94:H94"/>
    <mergeCell ref="E100:F100"/>
    <mergeCell ref="E70:F70"/>
    <mergeCell ref="E71:F71"/>
    <mergeCell ref="E72:F72"/>
    <mergeCell ref="E73:F73"/>
    <mergeCell ref="G70:H70"/>
    <mergeCell ref="E82:F82"/>
    <mergeCell ref="E91:F91"/>
    <mergeCell ref="G91:H91"/>
    <mergeCell ref="E96:F96"/>
    <mergeCell ref="G93:H93"/>
    <mergeCell ref="G97:H97"/>
    <mergeCell ref="G96:H96"/>
    <mergeCell ref="G88:H88"/>
    <mergeCell ref="B99:B100"/>
    <mergeCell ref="E99:F99"/>
    <mergeCell ref="G99:H99"/>
    <mergeCell ref="E85:F85"/>
    <mergeCell ref="G69:H69"/>
    <mergeCell ref="I69:J69"/>
    <mergeCell ref="K69:L69"/>
    <mergeCell ref="E68:H68"/>
    <mergeCell ref="I71:J71"/>
    <mergeCell ref="G81:H81"/>
    <mergeCell ref="G82:H82"/>
    <mergeCell ref="N92:O95"/>
    <mergeCell ref="N99:O100"/>
    <mergeCell ref="N96:O97"/>
    <mergeCell ref="M96:M97"/>
    <mergeCell ref="M99:M100"/>
    <mergeCell ref="M90:M91"/>
    <mergeCell ref="N80:O88"/>
    <mergeCell ref="N90:O91"/>
    <mergeCell ref="I91:J91"/>
    <mergeCell ref="K91:L91"/>
    <mergeCell ref="M92:M95"/>
    <mergeCell ref="M85:M86"/>
    <mergeCell ref="M87:M88"/>
    <mergeCell ref="I99:J99"/>
    <mergeCell ref="K99:L99"/>
    <mergeCell ref="G85:H85"/>
    <mergeCell ref="E86:F86"/>
    <mergeCell ref="E83:F83"/>
    <mergeCell ref="G83:H83"/>
    <mergeCell ref="G84:H84"/>
    <mergeCell ref="M73:M74"/>
    <mergeCell ref="I74:J74"/>
    <mergeCell ref="K74:L74"/>
    <mergeCell ref="I80:L88"/>
    <mergeCell ref="E88:F88"/>
    <mergeCell ref="C35:C37"/>
    <mergeCell ref="G75:H75"/>
    <mergeCell ref="M81:M82"/>
    <mergeCell ref="M83:M84"/>
    <mergeCell ref="I77:J77"/>
    <mergeCell ref="K77:L77"/>
    <mergeCell ref="M77:M78"/>
    <mergeCell ref="I52:J52"/>
    <mergeCell ref="K52:L52"/>
    <mergeCell ref="I78:J78"/>
    <mergeCell ref="K78:L78"/>
    <mergeCell ref="G71:H71"/>
    <mergeCell ref="G72:H72"/>
    <mergeCell ref="E74:F74"/>
    <mergeCell ref="I68:L68"/>
    <mergeCell ref="M68:M69"/>
    <mergeCell ref="N35:O37"/>
    <mergeCell ref="M51:M53"/>
    <mergeCell ref="B41:B43"/>
    <mergeCell ref="C41:C42"/>
    <mergeCell ref="D41:D42"/>
    <mergeCell ref="M41:M42"/>
    <mergeCell ref="C43:O43"/>
    <mergeCell ref="N51:O53"/>
    <mergeCell ref="E41:F41"/>
    <mergeCell ref="E42:F42"/>
    <mergeCell ref="E39:F40"/>
    <mergeCell ref="G39:L40"/>
    <mergeCell ref="G41:L41"/>
    <mergeCell ref="G42:L42"/>
    <mergeCell ref="B44:B45"/>
    <mergeCell ref="E44:F44"/>
    <mergeCell ref="G44:L44"/>
    <mergeCell ref="N44:O44"/>
    <mergeCell ref="C45:O45"/>
    <mergeCell ref="C51:C53"/>
    <mergeCell ref="D51:D53"/>
    <mergeCell ref="M35:M37"/>
    <mergeCell ref="E52:F52"/>
    <mergeCell ref="G52:H52"/>
    <mergeCell ref="N62:O64"/>
    <mergeCell ref="E62:F64"/>
    <mergeCell ref="B62:B66"/>
    <mergeCell ref="C65:O65"/>
    <mergeCell ref="C66:O66"/>
    <mergeCell ref="C62:C64"/>
    <mergeCell ref="B54:B56"/>
    <mergeCell ref="C54:C56"/>
    <mergeCell ref="N54:O56"/>
    <mergeCell ref="M62:M64"/>
    <mergeCell ref="B58:B60"/>
    <mergeCell ref="C58:C60"/>
    <mergeCell ref="M58:M60"/>
    <mergeCell ref="M54:M56"/>
    <mergeCell ref="G23:H23"/>
    <mergeCell ref="B7:O7"/>
    <mergeCell ref="B8:B9"/>
    <mergeCell ref="E8:F8"/>
    <mergeCell ref="G8:H8"/>
    <mergeCell ref="I8:L9"/>
    <mergeCell ref="E9:F9"/>
    <mergeCell ref="G9:H9"/>
    <mergeCell ref="B10:B11"/>
    <mergeCell ref="E10:F10"/>
    <mergeCell ref="E11:F11"/>
    <mergeCell ref="C20:C21"/>
    <mergeCell ref="E20:F20"/>
    <mergeCell ref="G20:H20"/>
    <mergeCell ref="I20:L21"/>
    <mergeCell ref="G10:H10"/>
    <mergeCell ref="K10:L10"/>
    <mergeCell ref="C8:C11"/>
    <mergeCell ref="C12:C15"/>
    <mergeCell ref="E13:F13"/>
    <mergeCell ref="E12:F12"/>
    <mergeCell ref="G13:H13"/>
    <mergeCell ref="G12:H12"/>
    <mergeCell ref="B14:B15"/>
    <mergeCell ref="B2:O2"/>
    <mergeCell ref="B3:O3"/>
    <mergeCell ref="D5:D6"/>
    <mergeCell ref="E5:H5"/>
    <mergeCell ref="I5:L5"/>
    <mergeCell ref="M5:M6"/>
    <mergeCell ref="N5:O6"/>
    <mergeCell ref="E6:F6"/>
    <mergeCell ref="G6:H6"/>
    <mergeCell ref="I6:J6"/>
    <mergeCell ref="K6:L6"/>
    <mergeCell ref="B5:B6"/>
    <mergeCell ref="C5:C6"/>
    <mergeCell ref="I11:J11"/>
    <mergeCell ref="K11:L11"/>
    <mergeCell ref="I10:J10"/>
    <mergeCell ref="G21:H21"/>
    <mergeCell ref="B12:B13"/>
    <mergeCell ref="N26:O27"/>
    <mergeCell ref="E27:F27"/>
    <mergeCell ref="G27:H27"/>
    <mergeCell ref="N29:O30"/>
    <mergeCell ref="E30:F30"/>
    <mergeCell ref="M29:M30"/>
    <mergeCell ref="M26:M27"/>
    <mergeCell ref="C29:C30"/>
    <mergeCell ref="E29:F29"/>
    <mergeCell ref="G29:H29"/>
    <mergeCell ref="I29:J29"/>
    <mergeCell ref="K29:L29"/>
    <mergeCell ref="G24:H24"/>
    <mergeCell ref="M20:M21"/>
    <mergeCell ref="E24:F24"/>
    <mergeCell ref="E21:F21"/>
    <mergeCell ref="B20:B21"/>
    <mergeCell ref="B23:B24"/>
    <mergeCell ref="E23:F23"/>
    <mergeCell ref="B26:B27"/>
    <mergeCell ref="C26:C27"/>
    <mergeCell ref="E26:F26"/>
    <mergeCell ref="G26:H26"/>
    <mergeCell ref="G30:H30"/>
    <mergeCell ref="I30:J30"/>
    <mergeCell ref="K30:L30"/>
    <mergeCell ref="B29:B30"/>
    <mergeCell ref="B35:B37"/>
    <mergeCell ref="B31:B33"/>
    <mergeCell ref="C31:C33"/>
    <mergeCell ref="E31:F31"/>
    <mergeCell ref="G31:H31"/>
    <mergeCell ref="I31:J31"/>
    <mergeCell ref="K31:L31"/>
    <mergeCell ref="I35:J37"/>
    <mergeCell ref="K35:L37"/>
    <mergeCell ref="D35:D37"/>
    <mergeCell ref="B70:B78"/>
    <mergeCell ref="C70:C78"/>
    <mergeCell ref="M71:M72"/>
    <mergeCell ref="B90:B91"/>
    <mergeCell ref="C113:O113"/>
    <mergeCell ref="C114:O114"/>
    <mergeCell ref="C115:O115"/>
    <mergeCell ref="C23:C24"/>
    <mergeCell ref="M31:M33"/>
    <mergeCell ref="N31:O33"/>
    <mergeCell ref="E32:F32"/>
    <mergeCell ref="G32:H32"/>
    <mergeCell ref="I32:J32"/>
    <mergeCell ref="K32:L32"/>
    <mergeCell ref="E33:F33"/>
    <mergeCell ref="G33:H33"/>
    <mergeCell ref="I33:J33"/>
    <mergeCell ref="K33:L33"/>
    <mergeCell ref="E76:F76"/>
    <mergeCell ref="E77:F77"/>
    <mergeCell ref="E78:F78"/>
    <mergeCell ref="I75:J75"/>
    <mergeCell ref="K75:L75"/>
    <mergeCell ref="E75:F75"/>
  </mergeCells>
  <pageMargins left="0.31496062992125984" right="0.11811023622047244" top="0.15748031496062992" bottom="0.15748031496062992" header="0.31496062992125984" footer="0.31496062992125984"/>
  <pageSetup paperSize="9" scale="65" fitToHeight="0" orientation="portrait" r:id="rId1"/>
  <rowBreaks count="2" manualBreakCount="2">
    <brk id="67" max="15" man="1"/>
    <brk id="12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2017-12-29T08:56:08Z</dcterms:modified>
</cp:coreProperties>
</file>