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2037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Тарифы'!$A$1:$V$155</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59" i="2" l="1"/>
  <c r="J57" i="2" l="1"/>
  <c r="J58" i="2"/>
  <c r="J60" i="2"/>
  <c r="J61" i="2"/>
  <c r="J62" i="2"/>
  <c r="J63" i="2"/>
  <c r="J56" i="2"/>
  <c r="K17" i="2" l="1"/>
  <c r="K16" i="2"/>
  <c r="P129" i="2" l="1"/>
  <c r="L129" i="2"/>
  <c r="P128" i="2"/>
  <c r="L128" i="2"/>
  <c r="P125" i="2"/>
  <c r="P126" i="2"/>
  <c r="P124" i="2"/>
  <c r="N125" i="2"/>
  <c r="N126" i="2"/>
  <c r="N124" i="2"/>
  <c r="L125" i="2"/>
  <c r="L126" i="2"/>
  <c r="L124" i="2"/>
  <c r="J125" i="2"/>
  <c r="J126" i="2"/>
  <c r="J124" i="2"/>
  <c r="H125" i="2"/>
  <c r="H126" i="2"/>
  <c r="H124" i="2"/>
  <c r="K20" i="2"/>
  <c r="K21" i="2"/>
  <c r="K19" i="2"/>
  <c r="J20" i="2"/>
  <c r="J21" i="2"/>
  <c r="J19" i="2"/>
  <c r="I20" i="2"/>
  <c r="I21" i="2"/>
  <c r="I19" i="2"/>
  <c r="K25" i="2"/>
  <c r="J25" i="2"/>
  <c r="I25" i="2"/>
  <c r="K24" i="2"/>
  <c r="J24" i="2"/>
  <c r="I24" i="2"/>
  <c r="K23" i="2"/>
  <c r="J23" i="2"/>
  <c r="I23" i="2"/>
  <c r="K22" i="2"/>
  <c r="J22" i="2"/>
  <c r="I22" i="2"/>
  <c r="J17" i="2" l="1"/>
  <c r="I17" i="2"/>
  <c r="J16" i="2"/>
  <c r="I16" i="2"/>
  <c r="J74" i="2" l="1"/>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34" i="2" l="1"/>
  <c r="J134" i="2"/>
  <c r="J133" i="2"/>
  <c r="I133" i="2"/>
  <c r="O87" i="2"/>
  <c r="P87" i="2"/>
  <c r="P86" i="2"/>
  <c r="O86" i="2"/>
  <c r="I87" i="2"/>
  <c r="J87" i="2"/>
  <c r="J86" i="2"/>
  <c r="I86" i="2"/>
  <c r="I81" i="2"/>
  <c r="J81" i="2"/>
  <c r="I82" i="2"/>
  <c r="J82" i="2"/>
  <c r="J79" i="2"/>
  <c r="I79" i="2"/>
  <c r="M74"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4" i="2" l="1"/>
  <c r="G83" i="2"/>
  <c r="M35" i="2"/>
  <c r="M81" i="2"/>
  <c r="K81" i="2"/>
  <c r="M10" i="2"/>
  <c r="P10" i="2" l="1"/>
  <c r="O10" i="2"/>
  <c r="I83" i="2"/>
  <c r="J83" i="2"/>
  <c r="Q81" i="2"/>
  <c r="O81" i="2"/>
  <c r="P81" i="2"/>
  <c r="P35" i="2"/>
  <c r="O35" i="2"/>
  <c r="M39" i="2"/>
  <c r="K39" i="2"/>
  <c r="Q39" i="2" s="1"/>
  <c r="M38" i="2"/>
  <c r="K38" i="2"/>
  <c r="Q38" i="2" s="1"/>
  <c r="M37" i="2"/>
  <c r="K37" i="2"/>
  <c r="Q37" i="2" s="1"/>
  <c r="O38" i="2" l="1"/>
  <c r="P38" i="2"/>
  <c r="O37" i="2"/>
  <c r="P37" i="2"/>
  <c r="P39" i="2"/>
  <c r="O39" i="2"/>
  <c r="K134" i="2"/>
  <c r="Q134" i="2" s="1"/>
  <c r="K133" i="2"/>
  <c r="M134" i="2" l="1"/>
  <c r="K79" i="2"/>
  <c r="M41" i="2"/>
  <c r="K41" i="2"/>
  <c r="Q41" i="2" s="1"/>
  <c r="K35" i="2"/>
  <c r="Q10" i="2"/>
  <c r="K8" i="2"/>
  <c r="O41" i="2" l="1"/>
  <c r="P41" i="2"/>
  <c r="J80" i="2"/>
  <c r="I80" i="2"/>
  <c r="P134" i="2"/>
  <c r="O134" i="2"/>
  <c r="K27" i="2"/>
  <c r="K10" i="2"/>
  <c r="Q35" i="2"/>
  <c r="K26" i="2"/>
  <c r="K80" i="2"/>
  <c r="K83" i="2"/>
  <c r="I84" i="2" l="1"/>
  <c r="J84" i="2"/>
  <c r="M82" i="2"/>
  <c r="K82" i="2"/>
  <c r="K84" i="2"/>
  <c r="K9" i="2"/>
  <c r="Q82" i="2" l="1"/>
  <c r="O82" i="2"/>
  <c r="P82" i="2"/>
  <c r="M11" i="2"/>
  <c r="K11" i="2"/>
  <c r="K36" i="2"/>
  <c r="M36" i="2"/>
  <c r="Q11" i="2" l="1"/>
  <c r="O11" i="2"/>
  <c r="P11" i="2"/>
  <c r="Q36" i="2"/>
  <c r="P36" i="2"/>
  <c r="O36" i="2"/>
</calcChain>
</file>

<file path=xl/sharedStrings.xml><?xml version="1.0" encoding="utf-8"?>
<sst xmlns="http://schemas.openxmlformats.org/spreadsheetml/2006/main" count="407" uniqueCount="127">
  <si>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</si>
  <si>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</si>
  <si>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</si>
  <si>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</si>
  <si>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</si>
  <si>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</si>
  <si>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</si>
  <si>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</si>
  <si>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</si>
  <si>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</si>
  <si>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</si>
  <si>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</si>
  <si>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</si>
  <si>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</si>
  <si>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</si>
  <si>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</si>
  <si>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</si>
  <si>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</si>
  <si>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</si>
  <si>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</si>
  <si>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</si>
  <si>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</si>
  <si>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</si>
  <si>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</si>
  <si>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</si>
  <si>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</si>
  <si>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</si>
  <si>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</si>
  <si>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</si>
  <si>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</si>
  <si>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</si>
  <si>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</si>
  <si>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</si>
  <si>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</si>
  <si>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</si>
  <si>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</si>
  <si>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</si>
  <si>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</si>
  <si>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</si>
  <si>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</si>
  <si>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</si>
  <si>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</si>
  <si>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</si>
  <si>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</si>
  <si>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</si>
  <si>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</si>
  <si>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</si>
  <si>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</si>
  <si>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</si>
  <si>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</si>
  <si>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</si>
  <si>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</si>
  <si>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</si>
  <si>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</si>
  <si>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</si>
  <si>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</si>
  <si>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</si>
  <si>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</si>
  <si>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</si>
  <si>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</si>
  <si>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</si>
  <si>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</si>
  <si>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</si>
  <si>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</si>
  <si>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</si>
  <si>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</si>
  <si>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</si>
  <si>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</si>
  <si>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</si>
  <si>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</si>
  <si>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</si>
  <si>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</si>
  <si>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</si>
  <si>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</si>
  <si>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</si>
  <si>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</si>
  <si>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</si>
  <si>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</si>
  <si>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</si>
  <si>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</si>
  <si>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</si>
  <si>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</si>
  <si>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</si>
  <si>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</si>
  <si>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</si>
  <si>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</si>
  <si>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</si>
  <si>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</si>
  <si>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</si>
  <si>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</si>
  <si>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</si>
  <si>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</si>
  <si>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</si>
  <si>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</si>
  <si>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</si>
  <si>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</si>
  <si>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</si>
  <si>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</si>
  <si>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</si>
  <si>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</si>
  <si>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</si>
  <si>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 xml:space="preserve">"Chery Direct - Tiggo 7"
</t>
    </r>
    <r>
      <rPr>
        <sz val="10"/>
        <rFont val="Microsoft Sans Serif"/>
        <family val="2"/>
        <charset val="204"/>
      </rPr>
      <t xml:space="preserve"> (новый автомобиль Chery Tiggo 7 субсидируемый автопроизводителем)</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</si>
  <si>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</si>
  <si>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</si>
  <si>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</si>
  <si>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</si>
  <si>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</si>
  <si>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</si>
  <si>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</si>
  <si>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r>
      <t>При оформлении Программы "Финансовые риски физических лиц" процентная ставка по кредиту</t>
    </r>
    <r>
      <rPr>
        <b/>
        <sz val="10"/>
        <rFont val="Calibri"/>
        <family val="2"/>
        <charset val="204"/>
        <scheme val="minor"/>
      </rPr>
      <t xml:space="preserve"> снижается на 1 процентный пункт</t>
    </r>
    <r>
      <rPr>
        <sz val="10"/>
        <rFont val="Calibri"/>
        <family val="2"/>
        <scheme val="minor"/>
      </rPr>
      <t xml:space="preserve">, за исключением субсидируемых программ с автопроизводителями. 
Срок страхования – 12, 24, 36 месяцев – равен сроку кредита. При сроке кредита 48 мес. и более срок страхования – 48 мес. 
Страховой тариф – 2,5% в год от стоимости транспортного средства. 
Максимальная стоимость ТС – 3 000 000 руб. </t>
    </r>
  </si>
  <si>
    <t>12 - 36</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</si>
  <si>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</si>
  <si>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t>"</t>
    </r>
    <r>
      <rPr>
        <b/>
        <sz val="10"/>
        <rFont val="Microsoft Sans Serif"/>
        <family val="2"/>
        <charset val="204"/>
      </rPr>
      <t>Hyundai Finance i30 N</t>
    </r>
    <r>
      <rPr>
        <sz val="10"/>
        <rFont val="Microsoft Sans Serif"/>
        <family val="2"/>
        <charset val="204"/>
      </rPr>
      <t xml:space="preserve">" (новый автомобиль </t>
    </r>
    <r>
      <rPr>
        <b/>
        <sz val="10"/>
        <rFont val="Microsoft Sans Serif"/>
        <family val="2"/>
        <charset val="204"/>
      </rPr>
      <t>Hyundai i30 N</t>
    </r>
    <r>
      <rPr>
        <sz val="10"/>
        <rFont val="Microsoft Sans Serif"/>
        <family val="2"/>
        <charset val="204"/>
      </rPr>
      <t xml:space="preserve"> субсидируемый автопроизводителем)</t>
    </r>
  </si>
  <si>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t>
    </r>
    <r>
      <rPr>
        <sz val="10"/>
        <rFont val="Calibri"/>
        <family val="2"/>
        <charset val="204"/>
        <scheme val="minor"/>
      </rPr>
      <t>Сhery Direct</t>
    </r>
    <r>
      <rPr>
        <sz val="10"/>
        <rFont val="Calibri"/>
        <family val="2"/>
        <scheme val="minor"/>
      </rPr>
      <t xml:space="preserve">, Lifan Direct, Suzuki Direct, Subaru Drive, ТОП-партнерский, Premium Авто, "Проверено.Рули!", Geely Direct, Zotye Direct, Hyundai Finance Indirect, </t>
    </r>
    <r>
      <rPr>
        <sz val="10"/>
        <rFont val="Calibri"/>
        <family val="2"/>
        <charset val="204"/>
        <scheme val="minor"/>
      </rPr>
      <t>Hyundai Finance H-1, Hyundai Finance Indirect - Кредитные каникулы за счет Хендэ, Hyundai Finance i30 N</t>
    </r>
    <r>
      <rPr>
        <sz val="10"/>
        <rFont val="Calibri"/>
        <family val="2"/>
        <scheme val="minor"/>
      </rPr>
      <t>. Дополнительно обязательно предоставление справки о доходах.</t>
    </r>
  </si>
  <si>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кроме программы "Hyundai Finance H-1", "Hyundai Finance i30 N")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</si>
  <si>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</si>
  <si>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</si>
  <si>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</si>
  <si>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</si>
  <si>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новый автомобиль марки </t>
    </r>
    <r>
      <rPr>
        <b/>
        <sz val="10"/>
        <rFont val="Microsoft Sans Serif"/>
        <family val="2"/>
        <charset val="204"/>
      </rPr>
      <t xml:space="preserve"> Lada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</si>
  <si>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</si>
  <si>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</si>
  <si>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</si>
  <si>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</si>
  <si>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</si>
  <si>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</si>
  <si>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r>
      <t xml:space="preserve">"Hyundai Finance Indirect - Кредитные каникулы за счет Хендэ" </t>
    </r>
    <r>
      <rPr>
        <sz val="10"/>
        <rFont val="Microsoft Sans Serif"/>
        <family val="2"/>
        <charset val="204"/>
      </rPr>
      <t xml:space="preserve">новые автомобили </t>
    </r>
    <r>
      <rPr>
        <b/>
        <sz val="10"/>
        <rFont val="Microsoft Sans Serif"/>
        <family val="2"/>
        <charset val="204"/>
      </rPr>
      <t>Hyundai Solaris, Creta, Tucson, Sonata, Santa Fe</t>
    </r>
  </si>
</sst>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10"/>
      <name val="Calibri"/>
      <family val="2"/>
      <charset val="204"/>
      <scheme val="minor"/>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b/>
      <sz val="10"/>
      <name val="Calibri"/>
      <family val="2"/>
      <charset val="204"/>
      <scheme val="minor"/>
    </font>
    <font>
      <sz val="9"/>
      <name val="Times New Roman"/>
      <family val="1"/>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1">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4"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4"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9"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6" fillId="0" borderId="3" xfId="2" applyFont="1" applyFill="1" applyBorder="1" applyAlignment="1">
      <alignment horizontal="left" vertical="center" wrapText="1"/>
    </xf>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7" fillId="0" borderId="0" xfId="0" applyNumberFormat="1" applyFont="1" applyBorder="1" applyAlignment="1">
      <alignment horizontal="center" vertical="center" wrapText="1"/>
    </xf>
    <xf numFmtId="49" fontId="37" fillId="0" borderId="14" xfId="0" applyNumberFormat="1" applyFont="1" applyBorder="1" applyAlignment="1">
      <alignment horizontal="center" vertical="center" wrapText="1"/>
    </xf>
    <xf numFmtId="49" fontId="37"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41"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37" fillId="0" borderId="3" xfId="1" applyNumberFormat="1" applyFont="1" applyFill="1" applyBorder="1" applyAlignment="1">
      <alignment vertical="center"/>
    </xf>
    <xf numFmtId="10" fontId="37" fillId="0" borderId="3" xfId="1" applyNumberFormat="1" applyFont="1" applyBorder="1" applyAlignment="1">
      <alignment vertical="center"/>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10" fontId="6" fillId="0" borderId="3" xfId="1"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30" fillId="0" borderId="3"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7" fillId="0" borderId="3" xfId="0" applyFont="1" applyBorder="1" applyAlignment="1">
      <alignment horizontal="left" vertical="top" wrapText="1"/>
    </xf>
    <xf numFmtId="10" fontId="6" fillId="0" borderId="9" xfId="972" applyNumberFormat="1" applyFont="1" applyFill="1" applyBorder="1" applyAlignment="1">
      <alignment vertical="center"/>
    </xf>
    <xf numFmtId="0" fontId="37" fillId="0" borderId="5" xfId="0" applyFont="1" applyFill="1" applyBorder="1" applyAlignment="1">
      <alignment vertical="center"/>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6" fillId="0" borderId="9" xfId="2" applyNumberFormat="1" applyFont="1" applyFill="1" applyBorder="1" applyAlignment="1">
      <alignment vertical="center"/>
    </xf>
    <xf numFmtId="0" fontId="37" fillId="0" borderId="5" xfId="0" applyFont="1" applyBorder="1" applyAlignment="1">
      <alignment vertical="center"/>
    </xf>
    <xf numFmtId="49" fontId="7" fillId="0" borderId="8" xfId="2" applyNumberFormat="1" applyFont="1" applyFill="1" applyBorder="1" applyAlignment="1">
      <alignment horizontal="center" vertical="center" wrapText="1"/>
    </xf>
    <xf numFmtId="49" fontId="37" fillId="0" borderId="6" xfId="0" applyNumberFormat="1" applyFont="1" applyBorder="1" applyAlignment="1">
      <alignment horizontal="center" vertical="center" wrapText="1"/>
    </xf>
    <xf numFmtId="49" fontId="37" fillId="0" borderId="11" xfId="0" applyNumberFormat="1" applyFont="1" applyBorder="1" applyAlignment="1">
      <alignment horizontal="center" vertical="center" wrapText="1"/>
    </xf>
    <xf numFmtId="49" fontId="37" fillId="0" borderId="13" xfId="0" applyNumberFormat="1" applyFont="1" applyBorder="1" applyAlignment="1">
      <alignment horizontal="center" vertical="center" wrapText="1"/>
    </xf>
    <xf numFmtId="49" fontId="37" fillId="0" borderId="0" xfId="0" applyNumberFormat="1" applyFont="1" applyAlignment="1">
      <alignment horizontal="center" vertical="center" wrapText="1"/>
    </xf>
    <xf numFmtId="49" fontId="37" fillId="0" borderId="14" xfId="0" applyNumberFormat="1" applyFont="1" applyBorder="1" applyAlignment="1">
      <alignment horizontal="center" vertical="center" wrapText="1"/>
    </xf>
    <xf numFmtId="49" fontId="37" fillId="0" borderId="15" xfId="0" applyNumberFormat="1" applyFont="1" applyBorder="1" applyAlignment="1">
      <alignment horizontal="center" vertical="center" wrapText="1"/>
    </xf>
    <xf numFmtId="49" fontId="37" fillId="0" borderId="7" xfId="0" applyNumberFormat="1" applyFont="1" applyBorder="1" applyAlignment="1">
      <alignment horizontal="center" vertical="center" wrapText="1"/>
    </xf>
    <xf numFmtId="49" fontId="37" fillId="0" borderId="4" xfId="0" applyNumberFormat="1" applyFont="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38"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49" fontId="7" fillId="0" borderId="13" xfId="2" applyNumberFormat="1" applyFont="1" applyFill="1" applyBorder="1" applyAlignment="1">
      <alignment horizontal="center" vertical="center" wrapText="1"/>
    </xf>
    <xf numFmtId="49" fontId="37" fillId="0" borderId="0" xfId="0" applyNumberFormat="1" applyFont="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3" fontId="6" fillId="4" borderId="3" xfId="0" applyNumberFormat="1" applyFont="1" applyFill="1" applyBorder="1" applyAlignment="1">
      <alignment horizontal="center" vertical="center" wrapText="1"/>
    </xf>
    <xf numFmtId="0" fontId="6" fillId="0" borderId="3" xfId="0" applyFont="1" applyFill="1" applyBorder="1" applyAlignment="1">
      <alignment vertical="center"/>
    </xf>
    <xf numFmtId="0" fontId="37" fillId="0" borderId="3" xfId="0" applyFont="1" applyFill="1" applyBorder="1" applyAlignment="1">
      <alignment vertical="center"/>
    </xf>
    <xf numFmtId="0" fontId="7" fillId="3" borderId="3" xfId="0" applyFont="1" applyFill="1" applyBorder="1" applyAlignment="1">
      <alignment horizontal="center" vertical="center" wrapText="1"/>
    </xf>
    <xf numFmtId="0" fontId="32" fillId="0" borderId="3"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7" fillId="0" borderId="15" xfId="0" applyFont="1" applyBorder="1" applyAlignment="1">
      <alignment horizontal="center" vertical="center"/>
    </xf>
    <xf numFmtId="0" fontId="30" fillId="3" borderId="8" xfId="2" applyFont="1" applyFill="1" applyBorder="1" applyAlignment="1">
      <alignment horizontal="center" vertical="center" wrapText="1"/>
    </xf>
    <xf numFmtId="0" fontId="30" fillId="3" borderId="6"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7" fillId="0" borderId="15"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4" xfId="0" applyFont="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7" fillId="0" borderId="5" xfId="0" applyFont="1" applyBorder="1" applyAlignment="1">
      <alignment horizontal="center" vertical="center" wrapText="1"/>
    </xf>
    <xf numFmtId="0" fontId="7" fillId="3" borderId="3"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30" fillId="3" borderId="4" xfId="2" applyFont="1" applyFill="1" applyBorder="1" applyAlignment="1">
      <alignment horizontal="center" vertical="center" wrapText="1"/>
    </xf>
    <xf numFmtId="0" fontId="29" fillId="0" borderId="1"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49" fontId="6" fillId="0" borderId="3" xfId="0" applyNumberFormat="1" applyFont="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5" fillId="0" borderId="0" xfId="0" applyFont="1" applyBorder="1" applyAlignment="1">
      <alignment horizontal="left" vertical="top"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0" borderId="10" xfId="2" applyNumberFormat="1" applyFont="1" applyFill="1" applyBorder="1" applyAlignment="1">
      <alignment horizontal="center" vertical="center" wrapText="1"/>
    </xf>
    <xf numFmtId="10" fontId="37" fillId="0" borderId="1" xfId="0" applyNumberFormat="1" applyFont="1" applyBorder="1" applyAlignment="1">
      <alignment horizontal="center" vertical="center" wrapText="1"/>
    </xf>
    <xf numFmtId="10" fontId="37" fillId="0" borderId="2"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6" fillId="3" borderId="3" xfId="2" applyFont="1" applyFill="1" applyBorder="1" applyAlignment="1">
      <alignment horizontal="center" vertical="center"/>
    </xf>
    <xf numFmtId="3" fontId="6" fillId="0" borderId="3" xfId="2" applyNumberFormat="1" applyFont="1" applyFill="1" applyBorder="1" applyAlignment="1">
      <alignment horizontal="center"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7" fillId="3" borderId="6" xfId="0" applyNumberFormat="1" applyFont="1" applyFill="1" applyBorder="1" applyAlignment="1">
      <alignment horizontal="center" vertical="center" wrapText="1"/>
    </xf>
    <xf numFmtId="49" fontId="37" fillId="3" borderId="11" xfId="0" applyNumberFormat="1" applyFont="1" applyFill="1" applyBorder="1" applyAlignment="1">
      <alignment horizontal="center" vertical="center" wrapText="1"/>
    </xf>
    <xf numFmtId="49" fontId="37" fillId="3" borderId="13" xfId="0" applyNumberFormat="1" applyFont="1" applyFill="1" applyBorder="1" applyAlignment="1">
      <alignment horizontal="center" vertical="center" wrapText="1"/>
    </xf>
    <xf numFmtId="49" fontId="37" fillId="3" borderId="0" xfId="0" applyNumberFormat="1" applyFont="1" applyFill="1" applyAlignment="1">
      <alignment horizontal="center" vertical="center" wrapText="1"/>
    </xf>
    <xf numFmtId="49" fontId="37" fillId="3" borderId="14" xfId="0" applyNumberFormat="1" applyFont="1" applyFill="1" applyBorder="1" applyAlignment="1">
      <alignment horizontal="center" vertical="center" wrapText="1"/>
    </xf>
    <xf numFmtId="49" fontId="37" fillId="3" borderId="15" xfId="0" applyNumberFormat="1" applyFont="1" applyFill="1" applyBorder="1" applyAlignment="1">
      <alignment horizontal="center" vertical="center" wrapText="1"/>
    </xf>
    <xf numFmtId="49" fontId="37" fillId="3" borderId="7" xfId="0" applyNumberFormat="1" applyFont="1" applyFill="1" applyBorder="1" applyAlignment="1">
      <alignment horizontal="center" vertical="center" wrapText="1"/>
    </xf>
    <xf numFmtId="49" fontId="37" fillId="3" borderId="4" xfId="0" applyNumberFormat="1"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27"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0" xfId="2" applyFont="1" applyFill="1" applyBorder="1" applyAlignment="1">
      <alignment horizontal="center" vertical="center"/>
    </xf>
    <xf numFmtId="49" fontId="6" fillId="0" borderId="3" xfId="0" applyNumberFormat="1" applyFont="1" applyBorder="1" applyAlignment="1">
      <alignment horizontal="center" vertical="center" wrapText="1"/>
    </xf>
    <xf numFmtId="10" fontId="6" fillId="0" borderId="3"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7" fillId="0" borderId="1" xfId="0" applyFont="1" applyFill="1" applyBorder="1" applyAlignment="1">
      <alignment horizontal="center" vertical="center"/>
    </xf>
    <xf numFmtId="0" fontId="37" fillId="0" borderId="2" xfId="0" applyFont="1" applyFill="1" applyBorder="1" applyAlignment="1">
      <alignment horizontal="center" vertical="center"/>
    </xf>
    <xf numFmtId="10" fontId="6" fillId="0" borderId="3" xfId="0"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29" fillId="0" borderId="1" xfId="0" applyFont="1" applyFill="1" applyBorder="1" applyAlignment="1">
      <alignment horizont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49" fontId="6" fillId="2" borderId="3" xfId="0"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27" borderId="3" xfId="2" applyFont="1" applyFill="1" applyBorder="1" applyAlignment="1">
      <alignment horizontal="left" vertical="center"/>
    </xf>
    <xf numFmtId="0" fontId="5" fillId="0" borderId="0" xfId="0" applyFont="1" applyBorder="1" applyAlignment="1">
      <alignment horizontal="right"/>
    </xf>
    <xf numFmtId="0" fontId="28" fillId="0" borderId="0" xfId="0" applyFont="1" applyAlignment="1">
      <alignment horizontal="center"/>
    </xf>
    <xf numFmtId="0" fontId="29" fillId="2" borderId="1"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0" fontId="6" fillId="3" borderId="9" xfId="0"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12" xfId="2"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0" xfId="2" applyFont="1" applyAlignment="1">
      <alignment horizontal="center"/>
    </xf>
    <xf numFmtId="0" fontId="30" fillId="3" borderId="3"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7"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37" fillId="0" borderId="5" xfId="0" applyNumberFormat="1" applyFont="1" applyFill="1" applyBorder="1" applyAlignment="1">
      <alignment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7"/>
  <sheetViews>
    <sheetView showGridLines="0" tabSelected="1" view="pageBreakPreview" zoomScale="90" zoomScaleNormal="115" zoomScaleSheetLayoutView="90" workbookViewId="0">
      <selection activeCell="C83" sqref="C83:D84"/>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0" width="8" style="1" customWidth="1"/>
    <col min="11"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94"/>
    </row>
    <row r="2" spans="2:21" ht="3" customHeight="1">
      <c r="B2" s="365"/>
      <c r="C2" s="365"/>
      <c r="D2" s="365"/>
      <c r="E2" s="365"/>
      <c r="F2" s="365"/>
      <c r="G2" s="365"/>
      <c r="H2" s="365"/>
      <c r="I2" s="365"/>
      <c r="J2" s="365"/>
      <c r="K2" s="365"/>
      <c r="L2" s="365"/>
      <c r="M2" s="365"/>
      <c r="N2" s="365"/>
      <c r="O2" s="365"/>
      <c r="P2" s="365"/>
      <c r="Q2" s="365"/>
      <c r="R2" s="365"/>
      <c r="S2" s="365"/>
      <c r="T2" s="365"/>
      <c r="U2" s="365"/>
    </row>
    <row r="3" spans="2:21" ht="15" customHeight="1">
      <c r="B3" s="366" t="s">
        <v>32</v>
      </c>
      <c r="C3" s="366"/>
      <c r="D3" s="366"/>
      <c r="E3" s="366"/>
      <c r="F3" s="366"/>
      <c r="G3" s="366"/>
      <c r="H3" s="366"/>
      <c r="I3" s="366"/>
      <c r="J3" s="366"/>
      <c r="K3" s="366"/>
      <c r="L3" s="366"/>
      <c r="M3" s="366"/>
      <c r="N3" s="366"/>
      <c r="O3" s="366"/>
      <c r="P3" s="366"/>
      <c r="Q3" s="366"/>
      <c r="R3" s="366"/>
      <c r="S3" s="366"/>
      <c r="T3" s="366"/>
      <c r="U3" s="366"/>
    </row>
    <row r="4" spans="2:21" ht="3" customHeight="1">
      <c r="G4" s="2"/>
      <c r="H4" s="2"/>
      <c r="I4" s="2"/>
      <c r="J4" s="2"/>
      <c r="K4" s="2"/>
      <c r="L4" s="2"/>
      <c r="M4" s="2"/>
      <c r="N4" s="2"/>
      <c r="O4" s="2"/>
      <c r="P4" s="2"/>
      <c r="Q4" s="2"/>
      <c r="R4" s="2"/>
    </row>
    <row r="5" spans="2:21" ht="12" customHeight="1">
      <c r="B5" s="120" t="s">
        <v>0</v>
      </c>
      <c r="C5" s="121"/>
      <c r="D5" s="122"/>
      <c r="E5" s="114" t="s">
        <v>1</v>
      </c>
      <c r="F5" s="113" t="s">
        <v>2</v>
      </c>
      <c r="G5" s="131" t="s">
        <v>16</v>
      </c>
      <c r="H5" s="149"/>
      <c r="I5" s="149"/>
      <c r="J5" s="149"/>
      <c r="K5" s="149"/>
      <c r="L5" s="150"/>
      <c r="M5" s="131" t="s">
        <v>17</v>
      </c>
      <c r="N5" s="149"/>
      <c r="O5" s="149"/>
      <c r="P5" s="149"/>
      <c r="Q5" s="149"/>
      <c r="R5" s="150"/>
      <c r="S5" s="114" t="s">
        <v>3</v>
      </c>
      <c r="T5" s="114" t="s">
        <v>4</v>
      </c>
      <c r="U5" s="114"/>
    </row>
    <row r="6" spans="2:21" ht="25.5" customHeight="1">
      <c r="B6" s="123"/>
      <c r="C6" s="124"/>
      <c r="D6" s="125"/>
      <c r="E6" s="114"/>
      <c r="F6" s="113"/>
      <c r="G6" s="117" t="s">
        <v>37</v>
      </c>
      <c r="H6" s="134"/>
      <c r="I6" s="80" t="s">
        <v>68</v>
      </c>
      <c r="J6" s="80" t="s">
        <v>69</v>
      </c>
      <c r="K6" s="117" t="s">
        <v>44</v>
      </c>
      <c r="L6" s="134"/>
      <c r="M6" s="117" t="s">
        <v>37</v>
      </c>
      <c r="N6" s="134"/>
      <c r="O6" s="80" t="s">
        <v>68</v>
      </c>
      <c r="P6" s="80" t="s">
        <v>69</v>
      </c>
      <c r="Q6" s="117" t="s">
        <v>44</v>
      </c>
      <c r="R6" s="134"/>
      <c r="S6" s="114"/>
      <c r="T6" s="114"/>
      <c r="U6" s="114"/>
    </row>
    <row r="7" spans="2:21" ht="14.25" customHeight="1">
      <c r="B7" s="367" t="s">
        <v>40</v>
      </c>
      <c r="C7" s="367"/>
      <c r="D7" s="367"/>
      <c r="E7" s="367"/>
      <c r="F7" s="367"/>
      <c r="G7" s="367"/>
      <c r="H7" s="367"/>
      <c r="I7" s="367"/>
      <c r="J7" s="367"/>
      <c r="K7" s="367"/>
      <c r="L7" s="367"/>
      <c r="M7" s="367"/>
      <c r="N7" s="367"/>
      <c r="O7" s="367"/>
      <c r="P7" s="367"/>
      <c r="Q7" s="367"/>
      <c r="R7" s="367"/>
      <c r="S7" s="367"/>
      <c r="T7" s="367"/>
      <c r="U7" s="367"/>
    </row>
    <row r="8" spans="2:21" ht="13.5" customHeight="1">
      <c r="B8" s="230" t="s">
        <v>51</v>
      </c>
      <c r="C8" s="233" t="s">
        <v>5</v>
      </c>
      <c r="D8" s="234"/>
      <c r="E8" s="108" t="s">
        <v>19</v>
      </c>
      <c r="F8" s="23" t="s">
        <v>7</v>
      </c>
      <c r="G8" s="226">
        <v>0.1699</v>
      </c>
      <c r="H8" s="227"/>
      <c r="I8" s="101">
        <f>G8-0.75%</f>
        <v>0.16239999999999999</v>
      </c>
      <c r="J8" s="101">
        <f>G8-1%</f>
        <v>0.15989999999999999</v>
      </c>
      <c r="K8" s="226">
        <f>G8-1.5%</f>
        <v>0.15489999999999998</v>
      </c>
      <c r="L8" s="227"/>
      <c r="M8" s="368" t="s">
        <v>8</v>
      </c>
      <c r="N8" s="369"/>
      <c r="O8" s="369"/>
      <c r="P8" s="369"/>
      <c r="Q8" s="369"/>
      <c r="R8" s="370"/>
      <c r="S8" s="326" t="s">
        <v>9</v>
      </c>
      <c r="T8" s="220" t="s">
        <v>10</v>
      </c>
      <c r="U8" s="221"/>
    </row>
    <row r="9" spans="2:21" ht="13.5" customHeight="1">
      <c r="B9" s="389"/>
      <c r="C9" s="235"/>
      <c r="D9" s="236"/>
      <c r="E9" s="108"/>
      <c r="F9" s="23" t="s">
        <v>42</v>
      </c>
      <c r="G9" s="226">
        <v>0.1699</v>
      </c>
      <c r="H9" s="227"/>
      <c r="I9" s="101">
        <f t="shared" ref="I9:I15" si="0">G9-0.75%</f>
        <v>0.16239999999999999</v>
      </c>
      <c r="J9" s="101">
        <f t="shared" ref="J9:J15" si="1">G9-1%</f>
        <v>0.15989999999999999</v>
      </c>
      <c r="K9" s="226">
        <f t="shared" ref="K9:K27" si="2">G9-1.5%</f>
        <v>0.15489999999999998</v>
      </c>
      <c r="L9" s="227"/>
      <c r="M9" s="371"/>
      <c r="N9" s="372"/>
      <c r="O9" s="372"/>
      <c r="P9" s="372"/>
      <c r="Q9" s="372"/>
      <c r="R9" s="373"/>
      <c r="S9" s="327"/>
      <c r="T9" s="222"/>
      <c r="U9" s="223"/>
    </row>
    <row r="10" spans="2:21" ht="13.5" customHeight="1">
      <c r="B10" s="389"/>
      <c r="C10" s="233" t="s">
        <v>12</v>
      </c>
      <c r="D10" s="234"/>
      <c r="E10" s="108"/>
      <c r="F10" s="3" t="s">
        <v>7</v>
      </c>
      <c r="G10" s="191">
        <v>0.19900000000000001</v>
      </c>
      <c r="H10" s="192"/>
      <c r="I10" s="99">
        <f t="shared" si="0"/>
        <v>0.1915</v>
      </c>
      <c r="J10" s="99">
        <f t="shared" si="1"/>
        <v>0.189</v>
      </c>
      <c r="K10" s="191">
        <f>G10-1.5%</f>
        <v>0.184</v>
      </c>
      <c r="L10" s="192"/>
      <c r="M10" s="167">
        <f>G10+3%</f>
        <v>0.22900000000000001</v>
      </c>
      <c r="N10" s="169"/>
      <c r="O10" s="77">
        <f>M10-0.75%</f>
        <v>0.2215</v>
      </c>
      <c r="P10" s="77">
        <f>M10-1%</f>
        <v>0.219</v>
      </c>
      <c r="Q10" s="167">
        <f t="shared" ref="Q10:Q11" si="3">M10-1.5%</f>
        <v>0.21400000000000002</v>
      </c>
      <c r="R10" s="169"/>
      <c r="S10" s="327"/>
      <c r="T10" s="222"/>
      <c r="U10" s="223"/>
    </row>
    <row r="11" spans="2:21" ht="13.5" customHeight="1">
      <c r="B11" s="389"/>
      <c r="C11" s="235"/>
      <c r="D11" s="236"/>
      <c r="E11" s="108"/>
      <c r="F11" s="3" t="s">
        <v>42</v>
      </c>
      <c r="G11" s="355">
        <v>0.20599999999999999</v>
      </c>
      <c r="H11" s="356"/>
      <c r="I11" s="99">
        <f t="shared" si="0"/>
        <v>0.19849999999999998</v>
      </c>
      <c r="J11" s="99">
        <f t="shared" si="1"/>
        <v>0.19599999999999998</v>
      </c>
      <c r="K11" s="355">
        <f t="shared" si="2"/>
        <v>0.191</v>
      </c>
      <c r="L11" s="356"/>
      <c r="M11" s="353">
        <f t="shared" ref="M11" si="4">G11+3%</f>
        <v>0.23599999999999999</v>
      </c>
      <c r="N11" s="354"/>
      <c r="O11" s="77">
        <f>M11-0.75%</f>
        <v>0.22849999999999998</v>
      </c>
      <c r="P11" s="77">
        <f>M11-1%</f>
        <v>0.22599999999999998</v>
      </c>
      <c r="Q11" s="353">
        <f t="shared" si="3"/>
        <v>0.22099999999999997</v>
      </c>
      <c r="R11" s="354"/>
      <c r="S11" s="327"/>
      <c r="T11" s="222"/>
      <c r="U11" s="223"/>
    </row>
    <row r="12" spans="2:21" s="25" customFormat="1" ht="13.5" customHeight="1">
      <c r="B12" s="389"/>
      <c r="C12" s="358" t="s">
        <v>115</v>
      </c>
      <c r="D12" s="359"/>
      <c r="E12" s="108" t="s">
        <v>19</v>
      </c>
      <c r="F12" s="23" t="s">
        <v>29</v>
      </c>
      <c r="G12" s="226">
        <v>0.15989999999999999</v>
      </c>
      <c r="H12" s="227"/>
      <c r="I12" s="101">
        <f>G12-0.75%</f>
        <v>0.15239999999999998</v>
      </c>
      <c r="J12" s="101">
        <f t="shared" si="1"/>
        <v>0.14989999999999998</v>
      </c>
      <c r="K12" s="226">
        <f>G12-3%</f>
        <v>0.12989999999999999</v>
      </c>
      <c r="L12" s="227"/>
      <c r="M12" s="193" t="s">
        <v>8</v>
      </c>
      <c r="N12" s="194"/>
      <c r="O12" s="194"/>
      <c r="P12" s="194"/>
      <c r="Q12" s="194"/>
      <c r="R12" s="195"/>
      <c r="S12" s="327"/>
      <c r="T12" s="222"/>
      <c r="U12" s="223"/>
    </row>
    <row r="13" spans="2:21" s="25" customFormat="1" ht="13.5" customHeight="1">
      <c r="B13" s="389"/>
      <c r="C13" s="362"/>
      <c r="D13" s="363"/>
      <c r="E13" s="108"/>
      <c r="F13" s="23" t="s">
        <v>60</v>
      </c>
      <c r="G13" s="226">
        <v>0.1699</v>
      </c>
      <c r="H13" s="227"/>
      <c r="I13" s="101">
        <f t="shared" si="0"/>
        <v>0.16239999999999999</v>
      </c>
      <c r="J13" s="101">
        <f t="shared" si="1"/>
        <v>0.15989999999999999</v>
      </c>
      <c r="K13" s="226">
        <f>G13-2%</f>
        <v>0.14990000000000001</v>
      </c>
      <c r="L13" s="227"/>
      <c r="M13" s="196"/>
      <c r="N13" s="197"/>
      <c r="O13" s="197"/>
      <c r="P13" s="197"/>
      <c r="Q13" s="197"/>
      <c r="R13" s="198"/>
      <c r="S13" s="327"/>
      <c r="T13" s="222"/>
      <c r="U13" s="223"/>
    </row>
    <row r="14" spans="2:21" s="25" customFormat="1" ht="13.5" customHeight="1">
      <c r="B14" s="389"/>
      <c r="C14" s="358" t="s">
        <v>116</v>
      </c>
      <c r="D14" s="359"/>
      <c r="E14" s="108"/>
      <c r="F14" s="3" t="s">
        <v>29</v>
      </c>
      <c r="G14" s="191">
        <v>0.15490000000000001</v>
      </c>
      <c r="H14" s="192"/>
      <c r="I14" s="99">
        <f t="shared" si="0"/>
        <v>0.1474</v>
      </c>
      <c r="J14" s="99">
        <f t="shared" si="1"/>
        <v>0.1449</v>
      </c>
      <c r="K14" s="191">
        <f>G14-3%</f>
        <v>0.12490000000000001</v>
      </c>
      <c r="L14" s="192"/>
      <c r="M14" s="196"/>
      <c r="N14" s="197"/>
      <c r="O14" s="197"/>
      <c r="P14" s="197"/>
      <c r="Q14" s="197"/>
      <c r="R14" s="198"/>
      <c r="S14" s="327"/>
      <c r="T14" s="222"/>
      <c r="U14" s="223"/>
    </row>
    <row r="15" spans="2:21" s="25" customFormat="1" ht="13.5" customHeight="1">
      <c r="B15" s="389"/>
      <c r="C15" s="362"/>
      <c r="D15" s="363"/>
      <c r="E15" s="108"/>
      <c r="F15" s="3" t="s">
        <v>60</v>
      </c>
      <c r="G15" s="191">
        <v>0.16489999999999999</v>
      </c>
      <c r="H15" s="192"/>
      <c r="I15" s="99">
        <f t="shared" si="0"/>
        <v>0.15739999999999998</v>
      </c>
      <c r="J15" s="99">
        <f t="shared" si="1"/>
        <v>0.15489999999999998</v>
      </c>
      <c r="K15" s="191">
        <f>G15-2%</f>
        <v>0.1449</v>
      </c>
      <c r="L15" s="192"/>
      <c r="M15" s="196"/>
      <c r="N15" s="197"/>
      <c r="O15" s="197"/>
      <c r="P15" s="197"/>
      <c r="Q15" s="197"/>
      <c r="R15" s="198"/>
      <c r="S15" s="327"/>
      <c r="T15" s="222"/>
      <c r="U15" s="223"/>
    </row>
    <row r="16" spans="2:21" ht="13.5" customHeight="1">
      <c r="B16" s="389"/>
      <c r="C16" s="233" t="s">
        <v>117</v>
      </c>
      <c r="D16" s="234"/>
      <c r="E16" s="342" t="s">
        <v>19</v>
      </c>
      <c r="F16" s="3" t="s">
        <v>29</v>
      </c>
      <c r="G16" s="226">
        <v>0.1449</v>
      </c>
      <c r="H16" s="227"/>
      <c r="I16" s="101">
        <f>G16</f>
        <v>0.1449</v>
      </c>
      <c r="J16" s="101">
        <f>G16</f>
        <v>0.1449</v>
      </c>
      <c r="K16" s="226">
        <f>G16-2.5%</f>
        <v>0.11990000000000001</v>
      </c>
      <c r="L16" s="227"/>
      <c r="M16" s="196"/>
      <c r="N16" s="197"/>
      <c r="O16" s="197"/>
      <c r="P16" s="197"/>
      <c r="Q16" s="197"/>
      <c r="R16" s="198"/>
      <c r="S16" s="327"/>
      <c r="T16" s="222"/>
      <c r="U16" s="223"/>
    </row>
    <row r="17" spans="1:26" ht="13.5" customHeight="1">
      <c r="B17" s="389"/>
      <c r="C17" s="235"/>
      <c r="D17" s="236"/>
      <c r="E17" s="344"/>
      <c r="F17" s="3" t="s">
        <v>60</v>
      </c>
      <c r="G17" s="226">
        <v>0.15490000000000001</v>
      </c>
      <c r="H17" s="227"/>
      <c r="I17" s="101">
        <f>G17</f>
        <v>0.15490000000000001</v>
      </c>
      <c r="J17" s="101">
        <f>G17</f>
        <v>0.15490000000000001</v>
      </c>
      <c r="K17" s="226">
        <f>G17-2.5%</f>
        <v>0.12990000000000002</v>
      </c>
      <c r="L17" s="227"/>
      <c r="M17" s="196"/>
      <c r="N17" s="197"/>
      <c r="O17" s="197"/>
      <c r="P17" s="197"/>
      <c r="Q17" s="197"/>
      <c r="R17" s="198"/>
      <c r="S17" s="327"/>
      <c r="T17" s="222"/>
      <c r="U17" s="223"/>
    </row>
    <row r="18" spans="1:26" ht="27" customHeight="1">
      <c r="B18" s="389"/>
      <c r="C18" s="126" t="s">
        <v>49</v>
      </c>
      <c r="D18" s="128"/>
      <c r="E18" s="100" t="s">
        <v>19</v>
      </c>
      <c r="F18" s="3" t="s">
        <v>31</v>
      </c>
      <c r="G18" s="110">
        <v>0.14299999999999999</v>
      </c>
      <c r="H18" s="110"/>
      <c r="I18" s="99">
        <f>G18-0.75%</f>
        <v>0.13549999999999998</v>
      </c>
      <c r="J18" s="50">
        <f>G18-1%</f>
        <v>0.13299999999999998</v>
      </c>
      <c r="K18" s="110">
        <f>G18-2%</f>
        <v>0.12299999999999998</v>
      </c>
      <c r="L18" s="110"/>
      <c r="M18" s="196"/>
      <c r="N18" s="197"/>
      <c r="O18" s="197"/>
      <c r="P18" s="197"/>
      <c r="Q18" s="197"/>
      <c r="R18" s="198"/>
      <c r="S18" s="327"/>
      <c r="T18" s="222"/>
      <c r="U18" s="223"/>
    </row>
    <row r="19" spans="1:26" ht="15" customHeight="1">
      <c r="B19" s="389"/>
      <c r="C19" s="358" t="s">
        <v>96</v>
      </c>
      <c r="D19" s="359"/>
      <c r="E19" s="108" t="s">
        <v>19</v>
      </c>
      <c r="F19" s="23" t="s">
        <v>21</v>
      </c>
      <c r="G19" s="226">
        <v>0.15</v>
      </c>
      <c r="H19" s="227"/>
      <c r="I19" s="101">
        <f>G19-0.75%</f>
        <v>0.14249999999999999</v>
      </c>
      <c r="J19" s="101">
        <f>G19-1%</f>
        <v>0.13999999999999999</v>
      </c>
      <c r="K19" s="226">
        <f>G19-2%</f>
        <v>0.13</v>
      </c>
      <c r="L19" s="227"/>
      <c r="M19" s="196"/>
      <c r="N19" s="197"/>
      <c r="O19" s="197"/>
      <c r="P19" s="197"/>
      <c r="Q19" s="197"/>
      <c r="R19" s="198"/>
      <c r="S19" s="420" t="s">
        <v>86</v>
      </c>
      <c r="T19" s="222"/>
      <c r="U19" s="223"/>
      <c r="X19" s="51"/>
      <c r="Y19" s="51"/>
      <c r="Z19" s="51"/>
    </row>
    <row r="20" spans="1:26" ht="15" customHeight="1">
      <c r="B20" s="389"/>
      <c r="C20" s="360"/>
      <c r="D20" s="361"/>
      <c r="E20" s="108"/>
      <c r="F20" s="23" t="s">
        <v>84</v>
      </c>
      <c r="G20" s="226">
        <v>0.16</v>
      </c>
      <c r="H20" s="227"/>
      <c r="I20" s="101">
        <f t="shared" ref="I20:I21" si="5">G20-0.75%</f>
        <v>0.1525</v>
      </c>
      <c r="J20" s="101">
        <f t="shared" ref="J20:J21" si="6">G20-1%</f>
        <v>0.15</v>
      </c>
      <c r="K20" s="226">
        <f t="shared" ref="K20:K21" si="7">G20-2%</f>
        <v>0.14000000000000001</v>
      </c>
      <c r="L20" s="227"/>
      <c r="M20" s="196"/>
      <c r="N20" s="197"/>
      <c r="O20" s="197"/>
      <c r="P20" s="197"/>
      <c r="Q20" s="197"/>
      <c r="R20" s="198"/>
      <c r="S20" s="421"/>
      <c r="T20" s="222"/>
      <c r="U20" s="223"/>
      <c r="X20" s="51"/>
      <c r="Y20" s="51"/>
      <c r="Z20" s="51"/>
    </row>
    <row r="21" spans="1:26" ht="15" customHeight="1">
      <c r="B21" s="389"/>
      <c r="C21" s="362"/>
      <c r="D21" s="363"/>
      <c r="E21" s="108"/>
      <c r="F21" s="23" t="s">
        <v>91</v>
      </c>
      <c r="G21" s="226">
        <v>0.16500000000000001</v>
      </c>
      <c r="H21" s="227"/>
      <c r="I21" s="101">
        <f t="shared" si="5"/>
        <v>0.1575</v>
      </c>
      <c r="J21" s="101">
        <f t="shared" si="6"/>
        <v>0.155</v>
      </c>
      <c r="K21" s="226">
        <f t="shared" si="7"/>
        <v>0.14500000000000002</v>
      </c>
      <c r="L21" s="227"/>
      <c r="M21" s="199"/>
      <c r="N21" s="200"/>
      <c r="O21" s="200"/>
      <c r="P21" s="200"/>
      <c r="Q21" s="200"/>
      <c r="R21" s="201"/>
      <c r="S21" s="422"/>
      <c r="T21" s="222"/>
      <c r="U21" s="223"/>
      <c r="X21" s="51"/>
      <c r="Y21" s="51"/>
      <c r="Z21" s="51"/>
    </row>
    <row r="22" spans="1:26" ht="15" customHeight="1">
      <c r="B22" s="389"/>
      <c r="C22" s="358" t="s">
        <v>118</v>
      </c>
      <c r="D22" s="359"/>
      <c r="E22" s="108" t="s">
        <v>19</v>
      </c>
      <c r="F22" s="3" t="s">
        <v>21</v>
      </c>
      <c r="G22" s="191">
        <v>0.14990000000000001</v>
      </c>
      <c r="H22" s="192"/>
      <c r="I22" s="99">
        <f>G22-1.75%</f>
        <v>0.13240000000000002</v>
      </c>
      <c r="J22" s="99">
        <f>G22-2%</f>
        <v>0.12990000000000002</v>
      </c>
      <c r="K22" s="191">
        <f>G22-3%</f>
        <v>0.11990000000000001</v>
      </c>
      <c r="L22" s="192"/>
      <c r="M22" s="193" t="s">
        <v>8</v>
      </c>
      <c r="N22" s="194"/>
      <c r="O22" s="194"/>
      <c r="P22" s="194"/>
      <c r="Q22" s="194"/>
      <c r="R22" s="195"/>
      <c r="S22" s="348" t="s">
        <v>86</v>
      </c>
      <c r="T22" s="222"/>
      <c r="U22" s="223"/>
      <c r="X22" s="51"/>
      <c r="Y22" s="51"/>
      <c r="Z22" s="51"/>
    </row>
    <row r="23" spans="1:26" ht="15" customHeight="1">
      <c r="B23" s="389"/>
      <c r="C23" s="360"/>
      <c r="D23" s="361"/>
      <c r="E23" s="108"/>
      <c r="F23" s="3" t="s">
        <v>84</v>
      </c>
      <c r="G23" s="191">
        <v>0.15490000000000001</v>
      </c>
      <c r="H23" s="192"/>
      <c r="I23" s="99">
        <f t="shared" ref="I23:I25" si="8">G23-1.75%</f>
        <v>0.13740000000000002</v>
      </c>
      <c r="J23" s="99">
        <f t="shared" ref="J23:J25" si="9">G23-2%</f>
        <v>0.13490000000000002</v>
      </c>
      <c r="K23" s="191">
        <f t="shared" ref="K23:K25" si="10">G23-3%</f>
        <v>0.12490000000000001</v>
      </c>
      <c r="L23" s="192"/>
      <c r="M23" s="196"/>
      <c r="N23" s="197"/>
      <c r="O23" s="197"/>
      <c r="P23" s="197"/>
      <c r="Q23" s="197"/>
      <c r="R23" s="198"/>
      <c r="S23" s="349"/>
      <c r="T23" s="222"/>
      <c r="U23" s="223"/>
      <c r="X23" s="51"/>
      <c r="Y23" s="51"/>
      <c r="Z23" s="51"/>
    </row>
    <row r="24" spans="1:26" ht="15" customHeight="1">
      <c r="B24" s="389"/>
      <c r="C24" s="360"/>
      <c r="D24" s="361"/>
      <c r="E24" s="108"/>
      <c r="F24" s="3" t="s">
        <v>83</v>
      </c>
      <c r="G24" s="191">
        <v>0.16489999999999999</v>
      </c>
      <c r="H24" s="192"/>
      <c r="I24" s="99">
        <f t="shared" si="8"/>
        <v>0.14739999999999998</v>
      </c>
      <c r="J24" s="99">
        <f t="shared" si="9"/>
        <v>0.1449</v>
      </c>
      <c r="K24" s="191">
        <f t="shared" si="10"/>
        <v>0.13489999999999999</v>
      </c>
      <c r="L24" s="192"/>
      <c r="M24" s="196"/>
      <c r="N24" s="197"/>
      <c r="O24" s="197"/>
      <c r="P24" s="197"/>
      <c r="Q24" s="197"/>
      <c r="R24" s="198"/>
      <c r="S24" s="349"/>
      <c r="T24" s="222"/>
      <c r="U24" s="223"/>
      <c r="X24" s="51"/>
      <c r="Y24" s="51"/>
      <c r="Z24" s="51"/>
    </row>
    <row r="25" spans="1:26" ht="15" customHeight="1">
      <c r="B25" s="389"/>
      <c r="C25" s="362"/>
      <c r="D25" s="363"/>
      <c r="E25" s="108"/>
      <c r="F25" s="3" t="s">
        <v>60</v>
      </c>
      <c r="G25" s="191">
        <v>0.1699</v>
      </c>
      <c r="H25" s="192"/>
      <c r="I25" s="99">
        <f t="shared" si="8"/>
        <v>0.15239999999999998</v>
      </c>
      <c r="J25" s="99">
        <f t="shared" si="9"/>
        <v>0.14990000000000001</v>
      </c>
      <c r="K25" s="191">
        <f t="shared" si="10"/>
        <v>0.1399</v>
      </c>
      <c r="L25" s="192"/>
      <c r="M25" s="199"/>
      <c r="N25" s="200"/>
      <c r="O25" s="200"/>
      <c r="P25" s="200"/>
      <c r="Q25" s="200"/>
      <c r="R25" s="201"/>
      <c r="S25" s="350"/>
      <c r="T25" s="224"/>
      <c r="U25" s="225"/>
      <c r="X25" s="51"/>
      <c r="Y25" s="51"/>
      <c r="Z25" s="51"/>
    </row>
    <row r="26" spans="1:26" ht="34.5" customHeight="1">
      <c r="B26" s="389"/>
      <c r="C26" s="237" t="s">
        <v>50</v>
      </c>
      <c r="D26" s="238"/>
      <c r="E26" s="108" t="s">
        <v>19</v>
      </c>
      <c r="F26" s="23" t="s">
        <v>7</v>
      </c>
      <c r="G26" s="202">
        <v>0.16350000000000001</v>
      </c>
      <c r="H26" s="202"/>
      <c r="I26" s="90">
        <f t="shared" ref="I26:I27" si="11">G26-0.75%</f>
        <v>0.156</v>
      </c>
      <c r="J26" s="90">
        <f t="shared" ref="J26:J27" si="12">G26-1%</f>
        <v>0.1535</v>
      </c>
      <c r="K26" s="202">
        <f t="shared" si="2"/>
        <v>0.14850000000000002</v>
      </c>
      <c r="L26" s="202"/>
      <c r="M26" s="246" t="s">
        <v>8</v>
      </c>
      <c r="N26" s="247"/>
      <c r="O26" s="247"/>
      <c r="P26" s="247"/>
      <c r="Q26" s="247"/>
      <c r="R26" s="248"/>
      <c r="S26" s="245" t="s">
        <v>9</v>
      </c>
      <c r="T26" s="112" t="s">
        <v>10</v>
      </c>
      <c r="U26" s="112"/>
    </row>
    <row r="27" spans="1:26" ht="43.5" customHeight="1">
      <c r="B27" s="390"/>
      <c r="C27" s="239"/>
      <c r="D27" s="240"/>
      <c r="E27" s="108"/>
      <c r="F27" s="23" t="s">
        <v>42</v>
      </c>
      <c r="G27" s="202">
        <v>0.16700000000000001</v>
      </c>
      <c r="H27" s="202"/>
      <c r="I27" s="90">
        <f t="shared" si="11"/>
        <v>0.1595</v>
      </c>
      <c r="J27" s="90">
        <f t="shared" si="12"/>
        <v>0.157</v>
      </c>
      <c r="K27" s="202">
        <f t="shared" si="2"/>
        <v>0.15200000000000002</v>
      </c>
      <c r="L27" s="202"/>
      <c r="M27" s="249"/>
      <c r="N27" s="250"/>
      <c r="O27" s="250"/>
      <c r="P27" s="250"/>
      <c r="Q27" s="250"/>
      <c r="R27" s="251"/>
      <c r="S27" s="245"/>
      <c r="T27" s="112"/>
      <c r="U27" s="112"/>
    </row>
    <row r="28" spans="1:26" s="25" customFormat="1" ht="1.5" customHeight="1">
      <c r="A28" s="17"/>
      <c r="B28" s="87"/>
      <c r="C28" s="87"/>
      <c r="D28" s="87"/>
      <c r="E28" s="42"/>
      <c r="F28" s="17"/>
      <c r="G28" s="93"/>
      <c r="H28" s="93"/>
      <c r="I28" s="93"/>
      <c r="J28" s="93"/>
      <c r="K28" s="93"/>
      <c r="L28" s="93"/>
      <c r="M28" s="93"/>
      <c r="N28" s="93"/>
      <c r="O28" s="93"/>
      <c r="P28" s="93"/>
      <c r="Q28" s="93"/>
      <c r="R28" s="93"/>
      <c r="S28" s="12"/>
      <c r="T28" s="12"/>
      <c r="U28" s="12"/>
      <c r="V28" s="17"/>
      <c r="W28" s="17"/>
    </row>
    <row r="29" spans="1:26" ht="13.5" customHeight="1">
      <c r="B29" s="237" t="s">
        <v>67</v>
      </c>
      <c r="C29" s="337"/>
      <c r="D29" s="238"/>
      <c r="E29" s="342" t="s">
        <v>19</v>
      </c>
      <c r="F29" s="23" t="s">
        <v>29</v>
      </c>
      <c r="G29" s="357">
        <v>0.15490000000000001</v>
      </c>
      <c r="H29" s="357"/>
      <c r="I29" s="90">
        <f>G29-0.75%</f>
        <v>0.1474</v>
      </c>
      <c r="J29" s="90">
        <f>G29-1%</f>
        <v>0.1449</v>
      </c>
      <c r="K29" s="357">
        <v>0.12490000000000001</v>
      </c>
      <c r="L29" s="357"/>
      <c r="M29" s="368"/>
      <c r="N29" s="369"/>
      <c r="O29" s="369"/>
      <c r="P29" s="369"/>
      <c r="Q29" s="369"/>
      <c r="R29" s="370"/>
      <c r="S29" s="326" t="s">
        <v>9</v>
      </c>
      <c r="T29" s="220" t="s">
        <v>10</v>
      </c>
      <c r="U29" s="221"/>
    </row>
    <row r="30" spans="1:26" ht="13.5" customHeight="1">
      <c r="B30" s="239"/>
      <c r="C30" s="341"/>
      <c r="D30" s="240"/>
      <c r="E30" s="344"/>
      <c r="F30" s="23" t="s">
        <v>60</v>
      </c>
      <c r="G30" s="357">
        <v>0.16450000000000001</v>
      </c>
      <c r="H30" s="357"/>
      <c r="I30" s="90">
        <f>G30-0.75%</f>
        <v>0.157</v>
      </c>
      <c r="J30" s="90">
        <f>G30-1%</f>
        <v>0.1545</v>
      </c>
      <c r="K30" s="357">
        <v>0.14450000000000002</v>
      </c>
      <c r="L30" s="357"/>
      <c r="M30" s="371"/>
      <c r="N30" s="372"/>
      <c r="O30" s="372"/>
      <c r="P30" s="372"/>
      <c r="Q30" s="372"/>
      <c r="R30" s="373"/>
      <c r="S30" s="423"/>
      <c r="T30" s="224"/>
      <c r="U30" s="225"/>
    </row>
    <row r="31" spans="1:26" ht="1.5" customHeight="1">
      <c r="B31" s="13"/>
      <c r="C31" s="13"/>
      <c r="D31" s="13"/>
      <c r="E31" s="14"/>
      <c r="F31" s="15"/>
      <c r="G31" s="73"/>
      <c r="H31" s="73"/>
      <c r="I31" s="73"/>
      <c r="J31" s="73"/>
      <c r="K31" s="73"/>
      <c r="L31" s="73"/>
      <c r="M31" s="73"/>
      <c r="N31" s="73"/>
      <c r="O31" s="73"/>
      <c r="P31" s="73"/>
      <c r="Q31" s="73"/>
      <c r="R31" s="73"/>
      <c r="S31" s="16"/>
      <c r="T31" s="16"/>
      <c r="U31" s="16"/>
    </row>
    <row r="32" spans="1:26" s="49" customFormat="1" ht="19.5" customHeight="1">
      <c r="B32" s="185" t="s">
        <v>77</v>
      </c>
      <c r="C32" s="186"/>
      <c r="D32" s="187"/>
      <c r="E32" s="266" t="s">
        <v>19</v>
      </c>
      <c r="F32" s="4" t="s">
        <v>21</v>
      </c>
      <c r="G32" s="331">
        <v>0.154</v>
      </c>
      <c r="H32" s="332"/>
      <c r="I32" s="83">
        <f>G32-0.75%</f>
        <v>0.14649999999999999</v>
      </c>
      <c r="J32" s="83">
        <f>G32-1%</f>
        <v>0.14399999999999999</v>
      </c>
      <c r="K32" s="331">
        <f t="shared" ref="K32:K33" si="13">G32-1.5%</f>
        <v>0.13900000000000001</v>
      </c>
      <c r="L32" s="332"/>
      <c r="M32" s="397" t="s">
        <v>8</v>
      </c>
      <c r="N32" s="398"/>
      <c r="O32" s="398"/>
      <c r="P32" s="398"/>
      <c r="Q32" s="398"/>
      <c r="R32" s="399"/>
      <c r="S32" s="119" t="s">
        <v>22</v>
      </c>
      <c r="T32" s="112" t="s">
        <v>14</v>
      </c>
      <c r="U32" s="112"/>
    </row>
    <row r="33" spans="1:24" s="49" customFormat="1" ht="19.5" customHeight="1">
      <c r="B33" s="188"/>
      <c r="C33" s="189"/>
      <c r="D33" s="190"/>
      <c r="E33" s="267"/>
      <c r="F33" s="4" t="s">
        <v>23</v>
      </c>
      <c r="G33" s="331">
        <v>0.16400000000000001</v>
      </c>
      <c r="H33" s="332"/>
      <c r="I33" s="83">
        <f>G33-0.75%</f>
        <v>0.1565</v>
      </c>
      <c r="J33" s="83">
        <f>G33-1%</f>
        <v>0.154</v>
      </c>
      <c r="K33" s="331">
        <f t="shared" si="13"/>
        <v>0.14900000000000002</v>
      </c>
      <c r="L33" s="332"/>
      <c r="M33" s="400"/>
      <c r="N33" s="401"/>
      <c r="O33" s="401"/>
      <c r="P33" s="401"/>
      <c r="Q33" s="401"/>
      <c r="R33" s="402"/>
      <c r="S33" s="119"/>
      <c r="T33" s="112"/>
      <c r="U33" s="112"/>
    </row>
    <row r="34" spans="1:24" ht="1.5" customHeight="1">
      <c r="B34" s="13"/>
      <c r="C34" s="13"/>
      <c r="D34" s="13"/>
      <c r="E34" s="14"/>
      <c r="F34" s="15"/>
      <c r="G34" s="73"/>
      <c r="H34" s="73"/>
      <c r="I34" s="73"/>
      <c r="J34" s="73"/>
      <c r="K34" s="73"/>
      <c r="L34" s="73"/>
      <c r="M34" s="73"/>
      <c r="N34" s="73"/>
      <c r="O34" s="73"/>
      <c r="P34" s="73"/>
      <c r="Q34" s="73"/>
      <c r="R34" s="73"/>
      <c r="S34" s="16"/>
      <c r="T34" s="16"/>
      <c r="U34" s="16"/>
    </row>
    <row r="35" spans="1:24" s="49" customFormat="1" ht="21" customHeight="1">
      <c r="B35" s="185" t="s">
        <v>47</v>
      </c>
      <c r="C35" s="186"/>
      <c r="D35" s="187"/>
      <c r="E35" s="266" t="s">
        <v>19</v>
      </c>
      <c r="F35" s="24" t="s">
        <v>7</v>
      </c>
      <c r="G35" s="375">
        <v>0.189</v>
      </c>
      <c r="H35" s="376"/>
      <c r="I35" s="92">
        <f>G35-0.75%</f>
        <v>0.18149999999999999</v>
      </c>
      <c r="J35" s="92">
        <f>G35-1%</f>
        <v>0.17899999999999999</v>
      </c>
      <c r="K35" s="375">
        <f t="shared" ref="K35:K36" si="14">G35-1.5%</f>
        <v>0.17399999999999999</v>
      </c>
      <c r="L35" s="376"/>
      <c r="M35" s="403">
        <f>G35+3%</f>
        <v>0.219</v>
      </c>
      <c r="N35" s="404"/>
      <c r="O35" s="91">
        <f>M35-0.75%</f>
        <v>0.21149999999999999</v>
      </c>
      <c r="P35" s="91">
        <f>M35-1%</f>
        <v>0.20899999999999999</v>
      </c>
      <c r="Q35" s="403">
        <f t="shared" ref="Q35:Q36" si="15">M35-1.5%</f>
        <v>0.20400000000000001</v>
      </c>
      <c r="R35" s="404"/>
      <c r="S35" s="327" t="s">
        <v>9</v>
      </c>
      <c r="T35" s="112" t="s">
        <v>10</v>
      </c>
      <c r="U35" s="112"/>
    </row>
    <row r="36" spans="1:24" s="49" customFormat="1" ht="21" customHeight="1">
      <c r="B36" s="188"/>
      <c r="C36" s="189"/>
      <c r="D36" s="190"/>
      <c r="E36" s="267"/>
      <c r="F36" s="24" t="s">
        <v>42</v>
      </c>
      <c r="G36" s="375">
        <v>0.19700000000000001</v>
      </c>
      <c r="H36" s="376"/>
      <c r="I36" s="92">
        <f t="shared" ref="I36:I39" si="16">G36-0.75%</f>
        <v>0.1895</v>
      </c>
      <c r="J36" s="92">
        <f t="shared" ref="J36:J39" si="17">G36-1%</f>
        <v>0.187</v>
      </c>
      <c r="K36" s="375">
        <f t="shared" si="14"/>
        <v>0.182</v>
      </c>
      <c r="L36" s="376"/>
      <c r="M36" s="403">
        <f t="shared" ref="M36:M41" si="18">G36+3%</f>
        <v>0.22700000000000001</v>
      </c>
      <c r="N36" s="404"/>
      <c r="O36" s="91">
        <f t="shared" ref="O36:O39" si="19">M36-0.75%</f>
        <v>0.2195</v>
      </c>
      <c r="P36" s="91">
        <f t="shared" ref="P36:P39" si="20">M36-1%</f>
        <v>0.217</v>
      </c>
      <c r="Q36" s="403">
        <f t="shared" si="15"/>
        <v>0.21200000000000002</v>
      </c>
      <c r="R36" s="404"/>
      <c r="S36" s="327"/>
      <c r="T36" s="112"/>
      <c r="U36" s="112"/>
    </row>
    <row r="37" spans="1:24" s="49" customFormat="1" ht="14.25" customHeight="1">
      <c r="B37" s="185" t="s">
        <v>58</v>
      </c>
      <c r="C37" s="186"/>
      <c r="D37" s="187"/>
      <c r="E37" s="266" t="s">
        <v>19</v>
      </c>
      <c r="F37" s="4" t="s">
        <v>7</v>
      </c>
      <c r="G37" s="331">
        <v>0.16900000000000001</v>
      </c>
      <c r="H37" s="332"/>
      <c r="I37" s="83">
        <f t="shared" si="16"/>
        <v>0.1615</v>
      </c>
      <c r="J37" s="83">
        <f t="shared" si="17"/>
        <v>0.159</v>
      </c>
      <c r="K37" s="331">
        <f>G37-2%</f>
        <v>0.14900000000000002</v>
      </c>
      <c r="L37" s="332"/>
      <c r="M37" s="228">
        <f t="shared" ref="M37:M39" si="21">G37+3%</f>
        <v>0.19900000000000001</v>
      </c>
      <c r="N37" s="229"/>
      <c r="O37" s="45">
        <f t="shared" si="19"/>
        <v>0.1915</v>
      </c>
      <c r="P37" s="45">
        <f t="shared" si="20"/>
        <v>0.189</v>
      </c>
      <c r="Q37" s="228">
        <f>K37+3%</f>
        <v>0.17900000000000002</v>
      </c>
      <c r="R37" s="229"/>
      <c r="S37" s="348" t="s">
        <v>9</v>
      </c>
      <c r="T37" s="220" t="s">
        <v>10</v>
      </c>
      <c r="U37" s="221"/>
    </row>
    <row r="38" spans="1:24" s="49" customFormat="1" ht="14.25" customHeight="1">
      <c r="B38" s="345"/>
      <c r="C38" s="346"/>
      <c r="D38" s="347"/>
      <c r="E38" s="391"/>
      <c r="F38" s="4" t="s">
        <v>20</v>
      </c>
      <c r="G38" s="331">
        <v>0.189</v>
      </c>
      <c r="H38" s="332"/>
      <c r="I38" s="83">
        <f t="shared" si="16"/>
        <v>0.18149999999999999</v>
      </c>
      <c r="J38" s="83">
        <f t="shared" si="17"/>
        <v>0.17899999999999999</v>
      </c>
      <c r="K38" s="331">
        <f t="shared" ref="K38:K39" si="22">G38-2%</f>
        <v>0.16900000000000001</v>
      </c>
      <c r="L38" s="332"/>
      <c r="M38" s="228">
        <f t="shared" si="21"/>
        <v>0.219</v>
      </c>
      <c r="N38" s="229"/>
      <c r="O38" s="45">
        <f t="shared" si="19"/>
        <v>0.21149999999999999</v>
      </c>
      <c r="P38" s="45">
        <f t="shared" si="20"/>
        <v>0.20899999999999999</v>
      </c>
      <c r="Q38" s="228">
        <f t="shared" ref="Q38:Q39" si="23">K38+3%</f>
        <v>0.19900000000000001</v>
      </c>
      <c r="R38" s="229"/>
      <c r="S38" s="349"/>
      <c r="T38" s="222"/>
      <c r="U38" s="223"/>
    </row>
    <row r="39" spans="1:24" s="49" customFormat="1" ht="14.25" customHeight="1">
      <c r="B39" s="188"/>
      <c r="C39" s="189"/>
      <c r="D39" s="190"/>
      <c r="E39" s="267"/>
      <c r="F39" s="4" t="s">
        <v>43</v>
      </c>
      <c r="G39" s="331">
        <v>0.20599999999999999</v>
      </c>
      <c r="H39" s="332"/>
      <c r="I39" s="83">
        <f t="shared" si="16"/>
        <v>0.19849999999999998</v>
      </c>
      <c r="J39" s="83">
        <f t="shared" si="17"/>
        <v>0.19599999999999998</v>
      </c>
      <c r="K39" s="331">
        <f t="shared" si="22"/>
        <v>0.186</v>
      </c>
      <c r="L39" s="332"/>
      <c r="M39" s="228">
        <f t="shared" si="21"/>
        <v>0.23599999999999999</v>
      </c>
      <c r="N39" s="229"/>
      <c r="O39" s="45">
        <f t="shared" si="19"/>
        <v>0.22849999999999998</v>
      </c>
      <c r="P39" s="45">
        <f t="shared" si="20"/>
        <v>0.22599999999999998</v>
      </c>
      <c r="Q39" s="228">
        <f t="shared" si="23"/>
        <v>0.216</v>
      </c>
      <c r="R39" s="229"/>
      <c r="S39" s="350"/>
      <c r="T39" s="224"/>
      <c r="U39" s="225"/>
    </row>
    <row r="40" spans="1:24" s="49" customFormat="1" ht="2.25" customHeight="1">
      <c r="A40" s="1"/>
      <c r="B40" s="13"/>
      <c r="C40" s="13"/>
      <c r="D40" s="13"/>
      <c r="E40" s="14"/>
      <c r="F40" s="15"/>
      <c r="G40" s="73"/>
      <c r="H40" s="73"/>
      <c r="I40" s="73"/>
      <c r="J40" s="73"/>
      <c r="K40" s="73"/>
      <c r="L40" s="73"/>
      <c r="M40" s="73"/>
      <c r="N40" s="73"/>
      <c r="O40" s="73"/>
      <c r="P40" s="73"/>
      <c r="Q40" s="73"/>
      <c r="R40" s="73"/>
      <c r="S40" s="16"/>
      <c r="T40" s="16"/>
      <c r="U40" s="16"/>
      <c r="V40" s="1"/>
      <c r="W40" s="1"/>
      <c r="X40" s="1"/>
    </row>
    <row r="41" spans="1:24" s="49" customFormat="1" ht="17.25" customHeight="1">
      <c r="B41" s="185" t="s">
        <v>34</v>
      </c>
      <c r="C41" s="186"/>
      <c r="D41" s="187"/>
      <c r="E41" s="119" t="s">
        <v>19</v>
      </c>
      <c r="F41" s="364" t="s">
        <v>31</v>
      </c>
      <c r="G41" s="381">
        <v>0.16900000000000001</v>
      </c>
      <c r="H41" s="381"/>
      <c r="I41" s="378">
        <f>G41-0.75%</f>
        <v>0.1615</v>
      </c>
      <c r="J41" s="378">
        <f>G41-1%</f>
        <v>0.159</v>
      </c>
      <c r="K41" s="381">
        <f>G41-2%</f>
        <v>0.14900000000000002</v>
      </c>
      <c r="L41" s="381"/>
      <c r="M41" s="377">
        <f t="shared" si="18"/>
        <v>0.19900000000000001</v>
      </c>
      <c r="N41" s="377"/>
      <c r="O41" s="424">
        <f>M41-0.75%</f>
        <v>0.1915</v>
      </c>
      <c r="P41" s="424">
        <f>M41-1%</f>
        <v>0.189</v>
      </c>
      <c r="Q41" s="377">
        <f>K41+3%</f>
        <v>0.17900000000000002</v>
      </c>
      <c r="R41" s="377"/>
      <c r="S41" s="111" t="s">
        <v>9</v>
      </c>
      <c r="T41" s="112" t="s">
        <v>10</v>
      </c>
      <c r="U41" s="112"/>
    </row>
    <row r="42" spans="1:24" s="49" customFormat="1" ht="17.25" customHeight="1">
      <c r="B42" s="345"/>
      <c r="C42" s="346"/>
      <c r="D42" s="347"/>
      <c r="E42" s="119"/>
      <c r="F42" s="364"/>
      <c r="G42" s="381"/>
      <c r="H42" s="381"/>
      <c r="I42" s="379"/>
      <c r="J42" s="379"/>
      <c r="K42" s="381"/>
      <c r="L42" s="381"/>
      <c r="M42" s="377"/>
      <c r="N42" s="377"/>
      <c r="O42" s="425"/>
      <c r="P42" s="425"/>
      <c r="Q42" s="377"/>
      <c r="R42" s="377"/>
      <c r="S42" s="111"/>
      <c r="T42" s="112"/>
      <c r="U42" s="112"/>
    </row>
    <row r="43" spans="1:24" s="49" customFormat="1" ht="17.25" customHeight="1">
      <c r="B43" s="188"/>
      <c r="C43" s="189"/>
      <c r="D43" s="190"/>
      <c r="E43" s="119"/>
      <c r="F43" s="364"/>
      <c r="G43" s="381"/>
      <c r="H43" s="381"/>
      <c r="I43" s="380"/>
      <c r="J43" s="380"/>
      <c r="K43" s="381"/>
      <c r="L43" s="381"/>
      <c r="M43" s="377"/>
      <c r="N43" s="377"/>
      <c r="O43" s="426"/>
      <c r="P43" s="426"/>
      <c r="Q43" s="377"/>
      <c r="R43" s="377"/>
      <c r="S43" s="111"/>
      <c r="T43" s="112"/>
      <c r="U43" s="112"/>
    </row>
    <row r="44" spans="1:24" s="49" customFormat="1" ht="2.25" customHeight="1">
      <c r="B44" s="88"/>
      <c r="C44" s="88"/>
      <c r="D44" s="88"/>
      <c r="E44" s="88"/>
      <c r="F44" s="11"/>
      <c r="G44" s="9"/>
      <c r="H44" s="9"/>
      <c r="I44" s="9"/>
      <c r="J44" s="9"/>
      <c r="K44" s="9"/>
      <c r="L44" s="9"/>
      <c r="M44" s="10"/>
      <c r="N44" s="10"/>
      <c r="O44" s="10"/>
      <c r="P44" s="10"/>
      <c r="Q44" s="10"/>
      <c r="R44" s="10"/>
      <c r="S44" s="12"/>
      <c r="T44" s="12"/>
      <c r="U44" s="12"/>
    </row>
    <row r="45" spans="1:24" ht="16.5" customHeight="1">
      <c r="B45" s="352" t="s">
        <v>93</v>
      </c>
      <c r="C45" s="352"/>
      <c r="D45" s="104" t="s">
        <v>119</v>
      </c>
      <c r="E45" s="351" t="s">
        <v>19</v>
      </c>
      <c r="F45" s="33" t="s">
        <v>29</v>
      </c>
      <c r="G45" s="110">
        <v>0.1699</v>
      </c>
      <c r="H45" s="110"/>
      <c r="I45" s="99">
        <f>G45-0.75%</f>
        <v>0.16239999999999999</v>
      </c>
      <c r="J45" s="99">
        <f>G45-1%</f>
        <v>0.15989999999999999</v>
      </c>
      <c r="K45" s="110">
        <f>G45-2%</f>
        <v>0.14990000000000001</v>
      </c>
      <c r="L45" s="110"/>
      <c r="M45" s="405" t="s">
        <v>8</v>
      </c>
      <c r="N45" s="406"/>
      <c r="O45" s="406"/>
      <c r="P45" s="406"/>
      <c r="Q45" s="406"/>
      <c r="R45" s="407"/>
      <c r="S45" s="330" t="s">
        <v>9</v>
      </c>
      <c r="T45" s="330" t="s">
        <v>10</v>
      </c>
      <c r="U45" s="330"/>
    </row>
    <row r="46" spans="1:24" ht="24.75" customHeight="1">
      <c r="B46" s="352"/>
      <c r="C46" s="352"/>
      <c r="D46" s="102" t="s">
        <v>73</v>
      </c>
      <c r="E46" s="351"/>
      <c r="F46" s="33" t="s">
        <v>29</v>
      </c>
      <c r="G46" s="110">
        <v>0.16489999999999999</v>
      </c>
      <c r="H46" s="110"/>
      <c r="I46" s="99">
        <f t="shared" ref="I46:I48" si="24">G46-0.75%</f>
        <v>0.15739999999999998</v>
      </c>
      <c r="J46" s="99">
        <f t="shared" ref="J46:J48" si="25">G46-1%</f>
        <v>0.15489999999999998</v>
      </c>
      <c r="K46" s="110">
        <f>G46-2%</f>
        <v>0.1449</v>
      </c>
      <c r="L46" s="110"/>
      <c r="M46" s="408"/>
      <c r="N46" s="409"/>
      <c r="O46" s="409"/>
      <c r="P46" s="409"/>
      <c r="Q46" s="409"/>
      <c r="R46" s="410"/>
      <c r="S46" s="330"/>
      <c r="T46" s="330"/>
      <c r="U46" s="330"/>
    </row>
    <row r="47" spans="1:24" ht="18" customHeight="1">
      <c r="B47" s="352"/>
      <c r="C47" s="352"/>
      <c r="D47" s="351" t="s">
        <v>74</v>
      </c>
      <c r="E47" s="351"/>
      <c r="F47" s="33" t="s">
        <v>7</v>
      </c>
      <c r="G47" s="110">
        <v>0.15989999999999999</v>
      </c>
      <c r="H47" s="110"/>
      <c r="I47" s="99">
        <f t="shared" si="24"/>
        <v>0.15239999999999998</v>
      </c>
      <c r="J47" s="99">
        <f t="shared" si="25"/>
        <v>0.14989999999999998</v>
      </c>
      <c r="K47" s="110">
        <f>G47-2%</f>
        <v>0.1399</v>
      </c>
      <c r="L47" s="110"/>
      <c r="M47" s="408"/>
      <c r="N47" s="409"/>
      <c r="O47" s="409"/>
      <c r="P47" s="409"/>
      <c r="Q47" s="409"/>
      <c r="R47" s="410"/>
      <c r="S47" s="330"/>
      <c r="T47" s="330"/>
      <c r="U47" s="330"/>
    </row>
    <row r="48" spans="1:24" ht="18.75" customHeight="1">
      <c r="B48" s="352"/>
      <c r="C48" s="352"/>
      <c r="D48" s="351"/>
      <c r="E48" s="351"/>
      <c r="F48" s="33" t="s">
        <v>29</v>
      </c>
      <c r="G48" s="110">
        <v>0.16689999999999999</v>
      </c>
      <c r="H48" s="110"/>
      <c r="I48" s="99">
        <f t="shared" si="24"/>
        <v>0.15939999999999999</v>
      </c>
      <c r="J48" s="99">
        <f t="shared" si="25"/>
        <v>0.15689999999999998</v>
      </c>
      <c r="K48" s="110">
        <f>G48-2%</f>
        <v>0.1469</v>
      </c>
      <c r="L48" s="110"/>
      <c r="M48" s="411"/>
      <c r="N48" s="412"/>
      <c r="O48" s="412"/>
      <c r="P48" s="412"/>
      <c r="Q48" s="412"/>
      <c r="R48" s="413"/>
      <c r="S48" s="330"/>
      <c r="T48" s="330"/>
      <c r="U48" s="330"/>
    </row>
    <row r="49" spans="1:23" ht="2.25" customHeight="1">
      <c r="A49" s="27"/>
      <c r="B49" s="88"/>
      <c r="C49" s="26"/>
      <c r="D49" s="26"/>
      <c r="E49" s="43"/>
      <c r="F49" s="28"/>
      <c r="G49" s="29"/>
      <c r="H49" s="29"/>
      <c r="I49" s="29"/>
      <c r="J49" s="29"/>
      <c r="K49" s="30"/>
      <c r="L49" s="30"/>
      <c r="M49" s="10"/>
      <c r="N49" s="10"/>
      <c r="O49" s="10"/>
      <c r="P49" s="10"/>
      <c r="Q49" s="10"/>
      <c r="R49" s="10"/>
      <c r="S49" s="12"/>
      <c r="T49" s="12"/>
      <c r="U49" s="12"/>
    </row>
    <row r="50" spans="1:23" ht="15.75" customHeight="1">
      <c r="A50" s="27"/>
      <c r="B50" s="185" t="s">
        <v>80</v>
      </c>
      <c r="C50" s="186"/>
      <c r="D50" s="187"/>
      <c r="E50" s="266" t="s">
        <v>19</v>
      </c>
      <c r="F50" s="4" t="s">
        <v>7</v>
      </c>
      <c r="G50" s="331">
        <f>K50+3%</f>
        <v>0.16900000000000001</v>
      </c>
      <c r="H50" s="332"/>
      <c r="I50" s="83">
        <f>G50-0.75%</f>
        <v>0.1615</v>
      </c>
      <c r="J50" s="83">
        <f>G50-1%</f>
        <v>0.159</v>
      </c>
      <c r="K50" s="331">
        <v>0.13900000000000001</v>
      </c>
      <c r="L50" s="332"/>
      <c r="M50" s="228">
        <f>G50+3%</f>
        <v>0.19900000000000001</v>
      </c>
      <c r="N50" s="229"/>
      <c r="O50" s="45">
        <f>I50+3%</f>
        <v>0.1915</v>
      </c>
      <c r="P50" s="45">
        <f>J50+3%</f>
        <v>0.189</v>
      </c>
      <c r="Q50" s="228">
        <f>K50+3%</f>
        <v>0.16900000000000001</v>
      </c>
      <c r="R50" s="229"/>
      <c r="S50" s="348" t="s">
        <v>9</v>
      </c>
      <c r="T50" s="220" t="s">
        <v>10</v>
      </c>
      <c r="U50" s="221"/>
    </row>
    <row r="51" spans="1:23" ht="15.75" customHeight="1">
      <c r="A51" s="27"/>
      <c r="B51" s="345"/>
      <c r="C51" s="346"/>
      <c r="D51" s="347"/>
      <c r="E51" s="391"/>
      <c r="F51" s="4" t="s">
        <v>20</v>
      </c>
      <c r="G51" s="331">
        <f t="shared" ref="G51:G52" si="26">K51+3%</f>
        <v>0.17899999999999999</v>
      </c>
      <c r="H51" s="332"/>
      <c r="I51" s="83">
        <f t="shared" ref="I51:I52" si="27">G51-0.75%</f>
        <v>0.17149999999999999</v>
      </c>
      <c r="J51" s="83">
        <f t="shared" ref="J51:J52" si="28">G51-1%</f>
        <v>0.16899999999999998</v>
      </c>
      <c r="K51" s="331">
        <v>0.14899999999999999</v>
      </c>
      <c r="L51" s="332"/>
      <c r="M51" s="228">
        <f t="shared" ref="M51:M52" si="29">G51+3%</f>
        <v>0.20899999999999999</v>
      </c>
      <c r="N51" s="229"/>
      <c r="O51" s="45">
        <f t="shared" ref="O51:Q52" si="30">I51+3%</f>
        <v>0.20149999999999998</v>
      </c>
      <c r="P51" s="45">
        <f t="shared" si="30"/>
        <v>0.19899999999999998</v>
      </c>
      <c r="Q51" s="228">
        <f t="shared" si="30"/>
        <v>0.17899999999999999</v>
      </c>
      <c r="R51" s="229"/>
      <c r="S51" s="349"/>
      <c r="T51" s="222"/>
      <c r="U51" s="223"/>
    </row>
    <row r="52" spans="1:23" ht="15.75" customHeight="1">
      <c r="A52" s="27"/>
      <c r="B52" s="188"/>
      <c r="C52" s="189"/>
      <c r="D52" s="190"/>
      <c r="E52" s="267"/>
      <c r="F52" s="4" t="s">
        <v>43</v>
      </c>
      <c r="G52" s="331">
        <f t="shared" si="26"/>
        <v>0.19900000000000001</v>
      </c>
      <c r="H52" s="332"/>
      <c r="I52" s="83">
        <f t="shared" si="27"/>
        <v>0.1915</v>
      </c>
      <c r="J52" s="83">
        <f t="shared" si="28"/>
        <v>0.189</v>
      </c>
      <c r="K52" s="331">
        <v>0.16900000000000001</v>
      </c>
      <c r="L52" s="332"/>
      <c r="M52" s="228">
        <f t="shared" si="29"/>
        <v>0.22900000000000001</v>
      </c>
      <c r="N52" s="229"/>
      <c r="O52" s="45">
        <f t="shared" si="30"/>
        <v>0.2215</v>
      </c>
      <c r="P52" s="45">
        <f t="shared" si="30"/>
        <v>0.219</v>
      </c>
      <c r="Q52" s="228">
        <f t="shared" si="30"/>
        <v>0.19900000000000001</v>
      </c>
      <c r="R52" s="229"/>
      <c r="S52" s="350"/>
      <c r="T52" s="224"/>
      <c r="U52" s="225"/>
    </row>
    <row r="53" spans="1:23" s="25" customFormat="1" ht="1.5" customHeight="1">
      <c r="A53" s="17"/>
      <c r="B53" s="87"/>
      <c r="C53" s="87"/>
      <c r="D53" s="87"/>
      <c r="E53" s="42"/>
      <c r="F53" s="17"/>
      <c r="G53" s="93"/>
      <c r="H53" s="93"/>
      <c r="I53" s="93"/>
      <c r="J53" s="93"/>
      <c r="K53" s="93"/>
      <c r="L53" s="93"/>
      <c r="M53" s="93"/>
      <c r="N53" s="93"/>
      <c r="O53" s="93"/>
      <c r="P53" s="93"/>
      <c r="Q53" s="93"/>
      <c r="R53" s="93"/>
      <c r="S53" s="12"/>
      <c r="T53" s="12"/>
      <c r="U53" s="12"/>
      <c r="V53" s="17"/>
      <c r="W53" s="17"/>
    </row>
    <row r="54" spans="1:23" s="49" customFormat="1" ht="12" customHeight="1">
      <c r="B54" s="120" t="s">
        <v>39</v>
      </c>
      <c r="C54" s="121"/>
      <c r="D54" s="122"/>
      <c r="E54" s="256" t="s">
        <v>1</v>
      </c>
      <c r="F54" s="271" t="s">
        <v>2</v>
      </c>
      <c r="G54" s="215" t="s">
        <v>16</v>
      </c>
      <c r="H54" s="215"/>
      <c r="I54" s="215"/>
      <c r="J54" s="215"/>
      <c r="K54" s="215"/>
      <c r="L54" s="215"/>
      <c r="M54" s="121" t="s">
        <v>62</v>
      </c>
      <c r="N54" s="121"/>
      <c r="O54" s="121"/>
      <c r="P54" s="121"/>
      <c r="Q54" s="121"/>
      <c r="R54" s="122"/>
      <c r="S54" s="396" t="s">
        <v>3</v>
      </c>
      <c r="T54" s="396" t="s">
        <v>4</v>
      </c>
      <c r="U54" s="396"/>
      <c r="W54" s="395"/>
    </row>
    <row r="55" spans="1:23" s="49" customFormat="1" ht="12.75" customHeight="1">
      <c r="B55" s="123"/>
      <c r="C55" s="124"/>
      <c r="D55" s="125"/>
      <c r="E55" s="256"/>
      <c r="F55" s="271"/>
      <c r="G55" s="396" t="s">
        <v>33</v>
      </c>
      <c r="H55" s="396"/>
      <c r="I55" s="396"/>
      <c r="J55" s="396" t="s">
        <v>85</v>
      </c>
      <c r="K55" s="396"/>
      <c r="L55" s="396"/>
      <c r="M55" s="312"/>
      <c r="N55" s="312"/>
      <c r="O55" s="312"/>
      <c r="P55" s="312"/>
      <c r="Q55" s="312"/>
      <c r="R55" s="313"/>
      <c r="S55" s="396"/>
      <c r="T55" s="396"/>
      <c r="U55" s="396"/>
      <c r="W55" s="395"/>
    </row>
    <row r="56" spans="1:23" ht="13.5" customHeight="1">
      <c r="B56" s="237" t="s">
        <v>120</v>
      </c>
      <c r="C56" s="337"/>
      <c r="D56" s="238"/>
      <c r="E56" s="342" t="s">
        <v>19</v>
      </c>
      <c r="F56" s="3" t="s">
        <v>21</v>
      </c>
      <c r="G56" s="191">
        <v>0.14799999999999999</v>
      </c>
      <c r="H56" s="333"/>
      <c r="I56" s="192"/>
      <c r="J56" s="191">
        <f>G56-2.5%</f>
        <v>0.123</v>
      </c>
      <c r="K56" s="333"/>
      <c r="L56" s="192"/>
      <c r="M56" s="246" t="s">
        <v>8</v>
      </c>
      <c r="N56" s="247"/>
      <c r="O56" s="247"/>
      <c r="P56" s="247"/>
      <c r="Q56" s="247"/>
      <c r="R56" s="248"/>
      <c r="S56" s="348" t="s">
        <v>86</v>
      </c>
      <c r="T56" s="220" t="s">
        <v>14</v>
      </c>
      <c r="U56" s="221"/>
    </row>
    <row r="57" spans="1:23" ht="13.5" customHeight="1">
      <c r="B57" s="338"/>
      <c r="C57" s="339"/>
      <c r="D57" s="340"/>
      <c r="E57" s="343"/>
      <c r="F57" s="3" t="s">
        <v>84</v>
      </c>
      <c r="G57" s="191">
        <v>0.14799999999999999</v>
      </c>
      <c r="H57" s="333"/>
      <c r="I57" s="192"/>
      <c r="J57" s="191">
        <f t="shared" ref="J57:J63" si="31">G57-2.5%</f>
        <v>0.123</v>
      </c>
      <c r="K57" s="333"/>
      <c r="L57" s="192"/>
      <c r="M57" s="417"/>
      <c r="N57" s="418"/>
      <c r="O57" s="418"/>
      <c r="P57" s="418"/>
      <c r="Q57" s="418"/>
      <c r="R57" s="419"/>
      <c r="S57" s="349"/>
      <c r="T57" s="222"/>
      <c r="U57" s="223"/>
    </row>
    <row r="58" spans="1:23" ht="13.5" customHeight="1">
      <c r="B58" s="338"/>
      <c r="C58" s="339"/>
      <c r="D58" s="340"/>
      <c r="E58" s="343"/>
      <c r="F58" s="3" t="s">
        <v>83</v>
      </c>
      <c r="G58" s="191">
        <v>0.153</v>
      </c>
      <c r="H58" s="333"/>
      <c r="I58" s="192"/>
      <c r="J58" s="191">
        <f t="shared" si="31"/>
        <v>0.128</v>
      </c>
      <c r="K58" s="333"/>
      <c r="L58" s="192"/>
      <c r="M58" s="417"/>
      <c r="N58" s="418"/>
      <c r="O58" s="418"/>
      <c r="P58" s="418"/>
      <c r="Q58" s="418"/>
      <c r="R58" s="419"/>
      <c r="S58" s="349"/>
      <c r="T58" s="222"/>
      <c r="U58" s="223"/>
    </row>
    <row r="59" spans="1:23" ht="13.5" customHeight="1">
      <c r="B59" s="239"/>
      <c r="C59" s="341"/>
      <c r="D59" s="240"/>
      <c r="E59" s="344"/>
      <c r="F59" s="3" t="s">
        <v>60</v>
      </c>
      <c r="G59" s="191">
        <v>0.16800000000000001</v>
      </c>
      <c r="H59" s="333"/>
      <c r="I59" s="192"/>
      <c r="J59" s="191">
        <f t="shared" ref="J59" si="32">G59-2.5%</f>
        <v>0.14300000000000002</v>
      </c>
      <c r="K59" s="333"/>
      <c r="L59" s="192"/>
      <c r="M59" s="249"/>
      <c r="N59" s="250"/>
      <c r="O59" s="250"/>
      <c r="P59" s="250"/>
      <c r="Q59" s="250"/>
      <c r="R59" s="251"/>
      <c r="S59" s="350"/>
      <c r="T59" s="224"/>
      <c r="U59" s="225"/>
    </row>
    <row r="60" spans="1:23" ht="13.5" customHeight="1">
      <c r="B60" s="237" t="s">
        <v>121</v>
      </c>
      <c r="C60" s="337"/>
      <c r="D60" s="238"/>
      <c r="E60" s="342" t="s">
        <v>19</v>
      </c>
      <c r="F60" s="3" t="s">
        <v>21</v>
      </c>
      <c r="G60" s="191">
        <v>0.13800000000000001</v>
      </c>
      <c r="H60" s="333"/>
      <c r="I60" s="192"/>
      <c r="J60" s="191">
        <f t="shared" si="31"/>
        <v>0.11300000000000002</v>
      </c>
      <c r="K60" s="333"/>
      <c r="L60" s="192"/>
      <c r="M60" s="382" t="s">
        <v>90</v>
      </c>
      <c r="N60" s="383"/>
      <c r="O60" s="383"/>
      <c r="P60" s="383"/>
      <c r="Q60" s="383"/>
      <c r="R60" s="384"/>
      <c r="S60" s="348" t="s">
        <v>89</v>
      </c>
      <c r="T60" s="220" t="s">
        <v>14</v>
      </c>
      <c r="U60" s="221"/>
    </row>
    <row r="61" spans="1:23" ht="13.5" customHeight="1">
      <c r="B61" s="338"/>
      <c r="C61" s="339"/>
      <c r="D61" s="340"/>
      <c r="E61" s="343"/>
      <c r="F61" s="3" t="s">
        <v>84</v>
      </c>
      <c r="G61" s="191">
        <v>0.13800000000000001</v>
      </c>
      <c r="H61" s="333"/>
      <c r="I61" s="192"/>
      <c r="J61" s="191">
        <f t="shared" si="31"/>
        <v>0.11300000000000002</v>
      </c>
      <c r="K61" s="333"/>
      <c r="L61" s="192"/>
      <c r="M61" s="414"/>
      <c r="N61" s="415"/>
      <c r="O61" s="415"/>
      <c r="P61" s="415"/>
      <c r="Q61" s="415"/>
      <c r="R61" s="416"/>
      <c r="S61" s="349"/>
      <c r="T61" s="222"/>
      <c r="U61" s="223"/>
    </row>
    <row r="62" spans="1:23" ht="13.5" customHeight="1">
      <c r="B62" s="338"/>
      <c r="C62" s="339"/>
      <c r="D62" s="340"/>
      <c r="E62" s="343"/>
      <c r="F62" s="3" t="s">
        <v>83</v>
      </c>
      <c r="G62" s="191">
        <v>0.14299999999999999</v>
      </c>
      <c r="H62" s="333"/>
      <c r="I62" s="192"/>
      <c r="J62" s="191">
        <f t="shared" si="31"/>
        <v>0.11799999999999999</v>
      </c>
      <c r="K62" s="333"/>
      <c r="L62" s="192"/>
      <c r="M62" s="414"/>
      <c r="N62" s="415"/>
      <c r="O62" s="415"/>
      <c r="P62" s="415"/>
      <c r="Q62" s="415"/>
      <c r="R62" s="416"/>
      <c r="S62" s="349"/>
      <c r="T62" s="222"/>
      <c r="U62" s="223"/>
    </row>
    <row r="63" spans="1:23" ht="13.5" customHeight="1">
      <c r="B63" s="338"/>
      <c r="C63" s="339"/>
      <c r="D63" s="340"/>
      <c r="E63" s="343"/>
      <c r="F63" s="68" t="s">
        <v>60</v>
      </c>
      <c r="G63" s="334">
        <v>0.158</v>
      </c>
      <c r="H63" s="335"/>
      <c r="I63" s="336"/>
      <c r="J63" s="191">
        <f t="shared" si="31"/>
        <v>0.13300000000000001</v>
      </c>
      <c r="K63" s="333"/>
      <c r="L63" s="192"/>
      <c r="M63" s="414"/>
      <c r="N63" s="415"/>
      <c r="O63" s="415"/>
      <c r="P63" s="415"/>
      <c r="Q63" s="415"/>
      <c r="R63" s="416"/>
      <c r="S63" s="349"/>
      <c r="T63" s="222"/>
      <c r="U63" s="223"/>
    </row>
    <row r="64" spans="1:23" ht="27.75" customHeight="1">
      <c r="B64" s="107" t="s">
        <v>126</v>
      </c>
      <c r="C64" s="107"/>
      <c r="D64" s="107"/>
      <c r="E64" s="108" t="s">
        <v>19</v>
      </c>
      <c r="F64" s="109" t="s">
        <v>31</v>
      </c>
      <c r="G64" s="110">
        <v>0.158</v>
      </c>
      <c r="H64" s="110"/>
      <c r="I64" s="110"/>
      <c r="J64" s="110">
        <v>0.128</v>
      </c>
      <c r="K64" s="110"/>
      <c r="L64" s="110"/>
      <c r="M64" s="382" t="s">
        <v>90</v>
      </c>
      <c r="N64" s="383"/>
      <c r="O64" s="383"/>
      <c r="P64" s="383"/>
      <c r="Q64" s="383"/>
      <c r="R64" s="384"/>
      <c r="S64" s="111" t="s">
        <v>89</v>
      </c>
      <c r="T64" s="112" t="s">
        <v>14</v>
      </c>
      <c r="U64" s="112"/>
    </row>
    <row r="65" spans="1:23" ht="49.5" customHeight="1">
      <c r="B65" s="107"/>
      <c r="C65" s="107"/>
      <c r="D65" s="107"/>
      <c r="E65" s="108"/>
      <c r="F65" s="109"/>
      <c r="G65" s="110"/>
      <c r="H65" s="110"/>
      <c r="I65" s="110"/>
      <c r="J65" s="110"/>
      <c r="K65" s="110"/>
      <c r="L65" s="110"/>
      <c r="M65" s="385"/>
      <c r="N65" s="386"/>
      <c r="O65" s="386"/>
      <c r="P65" s="386"/>
      <c r="Q65" s="386"/>
      <c r="R65" s="387"/>
      <c r="S65" s="111"/>
      <c r="T65" s="112"/>
      <c r="U65" s="112"/>
    </row>
    <row r="66" spans="1:23" ht="1.95" customHeight="1">
      <c r="A66" s="27"/>
      <c r="B66" s="52"/>
      <c r="C66" s="53"/>
      <c r="D66" s="53"/>
      <c r="E66" s="14"/>
      <c r="F66" s="15"/>
      <c r="G66" s="54"/>
      <c r="H66" s="54"/>
      <c r="I66" s="54"/>
      <c r="J66" s="54"/>
      <c r="K66" s="54"/>
      <c r="L66" s="54"/>
      <c r="M66" s="55"/>
      <c r="N66" s="55"/>
      <c r="O66" s="55"/>
      <c r="P66" s="55"/>
      <c r="Q66" s="55"/>
      <c r="R66" s="55"/>
      <c r="S66" s="16"/>
      <c r="T66" s="16"/>
      <c r="U66" s="16"/>
    </row>
    <row r="67" spans="1:23" ht="12" customHeight="1">
      <c r="B67" s="120" t="s">
        <v>0</v>
      </c>
      <c r="C67" s="121"/>
      <c r="D67" s="122"/>
      <c r="E67" s="114" t="s">
        <v>1</v>
      </c>
      <c r="F67" s="113" t="s">
        <v>2</v>
      </c>
      <c r="G67" s="182" t="s">
        <v>16</v>
      </c>
      <c r="H67" s="182"/>
      <c r="I67" s="182"/>
      <c r="J67" s="182"/>
      <c r="K67" s="182"/>
      <c r="L67" s="182"/>
      <c r="M67" s="114" t="s">
        <v>61</v>
      </c>
      <c r="N67" s="114"/>
      <c r="O67" s="114"/>
      <c r="P67" s="114"/>
      <c r="Q67" s="114"/>
      <c r="R67" s="114"/>
      <c r="S67" s="114" t="s">
        <v>3</v>
      </c>
      <c r="T67" s="114" t="s">
        <v>4</v>
      </c>
      <c r="U67" s="114"/>
    </row>
    <row r="68" spans="1:23" ht="43.2" customHeight="1">
      <c r="B68" s="123"/>
      <c r="C68" s="124"/>
      <c r="D68" s="125"/>
      <c r="E68" s="114"/>
      <c r="F68" s="113"/>
      <c r="G68" s="70" t="s">
        <v>37</v>
      </c>
      <c r="H68" s="80" t="s">
        <v>68</v>
      </c>
      <c r="I68" s="80" t="s">
        <v>69</v>
      </c>
      <c r="J68" s="70" t="s">
        <v>57</v>
      </c>
      <c r="K68" s="115" t="s">
        <v>82</v>
      </c>
      <c r="L68" s="115"/>
      <c r="M68" s="114"/>
      <c r="N68" s="114"/>
      <c r="O68" s="114"/>
      <c r="P68" s="114"/>
      <c r="Q68" s="114"/>
      <c r="R68" s="114"/>
      <c r="S68" s="114"/>
      <c r="T68" s="114"/>
      <c r="U68" s="114"/>
    </row>
    <row r="69" spans="1:23" s="25" customFormat="1" ht="21" customHeight="1">
      <c r="B69" s="119" t="s">
        <v>64</v>
      </c>
      <c r="C69" s="119"/>
      <c r="D69" s="119"/>
      <c r="E69" s="108" t="s">
        <v>19</v>
      </c>
      <c r="F69" s="3" t="s">
        <v>29</v>
      </c>
      <c r="G69" s="64">
        <v>0.1399</v>
      </c>
      <c r="H69" s="64">
        <v>0.13239999999999999</v>
      </c>
      <c r="I69" s="72">
        <v>0.12989999999999999</v>
      </c>
      <c r="J69" s="64">
        <v>0.1249</v>
      </c>
      <c r="K69" s="130">
        <v>0.1149</v>
      </c>
      <c r="L69" s="130"/>
      <c r="M69" s="129" t="s">
        <v>111</v>
      </c>
      <c r="N69" s="129"/>
      <c r="O69" s="129"/>
      <c r="P69" s="129"/>
      <c r="Q69" s="129"/>
      <c r="R69" s="129"/>
      <c r="S69" s="111" t="s">
        <v>9</v>
      </c>
      <c r="T69" s="317">
        <v>4900000</v>
      </c>
      <c r="U69" s="108"/>
    </row>
    <row r="70" spans="1:23" s="25" customFormat="1" ht="44.25" customHeight="1">
      <c r="B70" s="119"/>
      <c r="C70" s="119"/>
      <c r="D70" s="119"/>
      <c r="E70" s="108"/>
      <c r="F70" s="3" t="s">
        <v>60</v>
      </c>
      <c r="G70" s="64">
        <v>0.14990000000000001</v>
      </c>
      <c r="H70" s="64">
        <v>0.1424</v>
      </c>
      <c r="I70" s="66">
        <v>0.1399</v>
      </c>
      <c r="J70" s="64">
        <v>0.13489999999999999</v>
      </c>
      <c r="K70" s="130">
        <v>0.1249</v>
      </c>
      <c r="L70" s="130"/>
      <c r="M70" s="129"/>
      <c r="N70" s="129"/>
      <c r="O70" s="129"/>
      <c r="P70" s="129"/>
      <c r="Q70" s="129"/>
      <c r="R70" s="129"/>
      <c r="S70" s="111"/>
      <c r="T70" s="108"/>
      <c r="U70" s="108"/>
    </row>
    <row r="71" spans="1:23" s="49" customFormat="1" ht="2.25" customHeight="1">
      <c r="A71" s="95"/>
      <c r="B71" s="44"/>
      <c r="C71" s="44"/>
      <c r="D71" s="44"/>
      <c r="E71" s="44"/>
      <c r="F71" s="18"/>
      <c r="G71" s="19"/>
      <c r="H71" s="19"/>
      <c r="I71" s="19"/>
      <c r="J71" s="19"/>
      <c r="K71" s="19"/>
      <c r="L71" s="19"/>
      <c r="M71" s="46"/>
      <c r="N71" s="46"/>
      <c r="O71" s="46"/>
      <c r="P71" s="46"/>
      <c r="Q71" s="46"/>
      <c r="R71" s="46"/>
      <c r="S71" s="20"/>
      <c r="T71" s="20"/>
      <c r="U71" s="20"/>
      <c r="V71" s="95"/>
    </row>
    <row r="72" spans="1:23" ht="11.25" customHeight="1">
      <c r="B72" s="120" t="s">
        <v>0</v>
      </c>
      <c r="C72" s="121"/>
      <c r="D72" s="122"/>
      <c r="E72" s="114" t="s">
        <v>1</v>
      </c>
      <c r="F72" s="113" t="s">
        <v>2</v>
      </c>
      <c r="G72" s="131" t="s">
        <v>17</v>
      </c>
      <c r="H72" s="132"/>
      <c r="I72" s="132"/>
      <c r="J72" s="132"/>
      <c r="K72" s="132"/>
      <c r="L72" s="132"/>
      <c r="M72" s="132"/>
      <c r="N72" s="132"/>
      <c r="O72" s="132"/>
      <c r="P72" s="132"/>
      <c r="Q72" s="132"/>
      <c r="R72" s="133"/>
      <c r="S72" s="115" t="s">
        <v>3</v>
      </c>
      <c r="T72" s="115" t="s">
        <v>4</v>
      </c>
      <c r="U72" s="115"/>
    </row>
    <row r="73" spans="1:23" ht="15" customHeight="1">
      <c r="B73" s="123"/>
      <c r="C73" s="124"/>
      <c r="D73" s="125"/>
      <c r="E73" s="388"/>
      <c r="F73" s="374"/>
      <c r="G73" s="117" t="s">
        <v>33</v>
      </c>
      <c r="H73" s="118"/>
      <c r="I73" s="118"/>
      <c r="J73" s="117" t="s">
        <v>68</v>
      </c>
      <c r="K73" s="118"/>
      <c r="L73" s="118"/>
      <c r="M73" s="117" t="s">
        <v>69</v>
      </c>
      <c r="N73" s="118"/>
      <c r="O73" s="118"/>
      <c r="P73" s="117" t="s">
        <v>44</v>
      </c>
      <c r="Q73" s="118"/>
      <c r="R73" s="134"/>
      <c r="S73" s="116"/>
      <c r="T73" s="116"/>
      <c r="U73" s="116"/>
    </row>
    <row r="74" spans="1:23" ht="28.5" customHeight="1">
      <c r="B74" s="126" t="s">
        <v>122</v>
      </c>
      <c r="C74" s="127"/>
      <c r="D74" s="128"/>
      <c r="E74" s="100" t="s">
        <v>19</v>
      </c>
      <c r="F74" s="21" t="s">
        <v>31</v>
      </c>
      <c r="G74" s="110">
        <v>0.17199999999999999</v>
      </c>
      <c r="H74" s="110"/>
      <c r="I74" s="110"/>
      <c r="J74" s="110">
        <f>G74-0.75%</f>
        <v>0.16449999999999998</v>
      </c>
      <c r="K74" s="110"/>
      <c r="L74" s="110"/>
      <c r="M74" s="110">
        <f>G74-1%</f>
        <v>0.16199999999999998</v>
      </c>
      <c r="N74" s="110"/>
      <c r="O74" s="110"/>
      <c r="P74" s="130">
        <f>G74-1.5%</f>
        <v>0.15699999999999997</v>
      </c>
      <c r="Q74" s="130"/>
      <c r="R74" s="130"/>
      <c r="S74" s="22" t="s">
        <v>22</v>
      </c>
      <c r="T74" s="179">
        <v>4900000</v>
      </c>
      <c r="U74" s="394"/>
    </row>
    <row r="75" spans="1:23" s="25" customFormat="1" ht="1.5" customHeight="1">
      <c r="A75" s="17"/>
      <c r="B75" s="87"/>
      <c r="C75" s="87"/>
      <c r="D75" s="87"/>
      <c r="E75" s="42"/>
      <c r="F75" s="17"/>
      <c r="G75" s="93"/>
      <c r="H75" s="93"/>
      <c r="I75" s="93"/>
      <c r="J75" s="93"/>
      <c r="K75" s="93"/>
      <c r="L75" s="93"/>
      <c r="M75" s="93"/>
      <c r="N75" s="93"/>
      <c r="O75" s="93"/>
      <c r="P75" s="93"/>
      <c r="Q75" s="93"/>
      <c r="R75" s="93"/>
      <c r="S75" s="12"/>
      <c r="T75" s="12"/>
      <c r="U75" s="12"/>
      <c r="V75" s="17"/>
      <c r="W75" s="17"/>
    </row>
    <row r="76" spans="1:23" ht="15" customHeight="1">
      <c r="B76" s="392" t="s">
        <v>41</v>
      </c>
      <c r="C76" s="392"/>
      <c r="D76" s="392"/>
      <c r="E76" s="392"/>
      <c r="F76" s="392"/>
      <c r="G76" s="392"/>
      <c r="H76" s="392"/>
      <c r="I76" s="392"/>
      <c r="J76" s="392"/>
      <c r="K76" s="392"/>
      <c r="L76" s="392"/>
      <c r="M76" s="393"/>
      <c r="N76" s="393"/>
      <c r="O76" s="393"/>
      <c r="P76" s="393"/>
      <c r="Q76" s="393"/>
      <c r="R76" s="393"/>
      <c r="S76" s="393"/>
      <c r="T76" s="393"/>
      <c r="U76" s="393"/>
    </row>
    <row r="77" spans="1:23" ht="14.25" customHeight="1">
      <c r="B77" s="120" t="s">
        <v>0</v>
      </c>
      <c r="C77" s="121"/>
      <c r="D77" s="122"/>
      <c r="E77" s="114" t="s">
        <v>1</v>
      </c>
      <c r="F77" s="113" t="s">
        <v>2</v>
      </c>
      <c r="G77" s="131" t="s">
        <v>16</v>
      </c>
      <c r="H77" s="149"/>
      <c r="I77" s="149"/>
      <c r="J77" s="149"/>
      <c r="K77" s="149"/>
      <c r="L77" s="150"/>
      <c r="M77" s="131" t="s">
        <v>17</v>
      </c>
      <c r="N77" s="149"/>
      <c r="O77" s="149"/>
      <c r="P77" s="149"/>
      <c r="Q77" s="149"/>
      <c r="R77" s="150"/>
      <c r="S77" s="114" t="s">
        <v>3</v>
      </c>
      <c r="T77" s="114" t="s">
        <v>4</v>
      </c>
      <c r="U77" s="114"/>
    </row>
    <row r="78" spans="1:23" ht="22.5" customHeight="1">
      <c r="B78" s="123"/>
      <c r="C78" s="124"/>
      <c r="D78" s="125"/>
      <c r="E78" s="114"/>
      <c r="F78" s="113"/>
      <c r="G78" s="141" t="s">
        <v>37</v>
      </c>
      <c r="H78" s="142"/>
      <c r="I78" s="70" t="s">
        <v>68</v>
      </c>
      <c r="J78" s="70" t="s">
        <v>69</v>
      </c>
      <c r="K78" s="141" t="s">
        <v>44</v>
      </c>
      <c r="L78" s="142"/>
      <c r="M78" s="141" t="s">
        <v>37</v>
      </c>
      <c r="N78" s="142"/>
      <c r="O78" s="70" t="s">
        <v>68</v>
      </c>
      <c r="P78" s="70" t="s">
        <v>69</v>
      </c>
      <c r="Q78" s="141" t="s">
        <v>44</v>
      </c>
      <c r="R78" s="142"/>
      <c r="S78" s="114"/>
      <c r="T78" s="114"/>
      <c r="U78" s="114"/>
    </row>
    <row r="79" spans="1:23" ht="21.75" customHeight="1">
      <c r="B79" s="230" t="s">
        <v>52</v>
      </c>
      <c r="C79" s="233" t="s">
        <v>13</v>
      </c>
      <c r="D79" s="234"/>
      <c r="E79" s="86" t="s">
        <v>18</v>
      </c>
      <c r="F79" s="78" t="s">
        <v>7</v>
      </c>
      <c r="G79" s="165">
        <v>0.16700000000000001</v>
      </c>
      <c r="H79" s="165"/>
      <c r="I79" s="77">
        <f>G79-0.75%</f>
        <v>0.1595</v>
      </c>
      <c r="J79" s="77">
        <f>G79-1%</f>
        <v>0.157</v>
      </c>
      <c r="K79" s="165">
        <f t="shared" ref="K79:K84" si="33">G79-1.5%</f>
        <v>0.15200000000000002</v>
      </c>
      <c r="L79" s="165"/>
      <c r="M79" s="246" t="s">
        <v>8</v>
      </c>
      <c r="N79" s="247"/>
      <c r="O79" s="247"/>
      <c r="P79" s="247"/>
      <c r="Q79" s="247"/>
      <c r="R79" s="248"/>
      <c r="S79" s="245" t="s">
        <v>9</v>
      </c>
      <c r="T79" s="220" t="s">
        <v>14</v>
      </c>
      <c r="U79" s="221"/>
    </row>
    <row r="80" spans="1:23" ht="13.5" customHeight="1">
      <c r="B80" s="231"/>
      <c r="C80" s="235"/>
      <c r="D80" s="236"/>
      <c r="E80" s="86" t="s">
        <v>6</v>
      </c>
      <c r="F80" s="78" t="s">
        <v>11</v>
      </c>
      <c r="G80" s="165">
        <v>0.16700000000000001</v>
      </c>
      <c r="H80" s="165"/>
      <c r="I80" s="77">
        <f t="shared" ref="I80:I84" si="34">G80-0.75%</f>
        <v>0.1595</v>
      </c>
      <c r="J80" s="77">
        <f t="shared" ref="J80:J84" si="35">G80-1%</f>
        <v>0.157</v>
      </c>
      <c r="K80" s="165">
        <f t="shared" si="33"/>
        <v>0.15200000000000002</v>
      </c>
      <c r="L80" s="165"/>
      <c r="M80" s="249"/>
      <c r="N80" s="250"/>
      <c r="O80" s="250"/>
      <c r="P80" s="250"/>
      <c r="Q80" s="250"/>
      <c r="R80" s="251"/>
      <c r="S80" s="245"/>
      <c r="T80" s="222"/>
      <c r="U80" s="223"/>
    </row>
    <row r="81" spans="1:24" ht="23.25" customHeight="1">
      <c r="B81" s="231"/>
      <c r="C81" s="241" t="s">
        <v>15</v>
      </c>
      <c r="D81" s="242"/>
      <c r="E81" s="31" t="s">
        <v>18</v>
      </c>
      <c r="F81" s="32" t="s">
        <v>7</v>
      </c>
      <c r="G81" s="202">
        <v>0.187</v>
      </c>
      <c r="H81" s="202"/>
      <c r="I81" s="79">
        <f t="shared" si="34"/>
        <v>0.17949999999999999</v>
      </c>
      <c r="J81" s="79">
        <f t="shared" si="35"/>
        <v>0.17699999999999999</v>
      </c>
      <c r="K81" s="202">
        <f>G81-1.5%</f>
        <v>0.17199999999999999</v>
      </c>
      <c r="L81" s="202"/>
      <c r="M81" s="202">
        <f>G81+3%</f>
        <v>0.217</v>
      </c>
      <c r="N81" s="202"/>
      <c r="O81" s="79">
        <f>M81-0.75%</f>
        <v>0.20949999999999999</v>
      </c>
      <c r="P81" s="79">
        <f>M81-1%</f>
        <v>0.20699999999999999</v>
      </c>
      <c r="Q81" s="202">
        <f>M81-1.5%</f>
        <v>0.20200000000000001</v>
      </c>
      <c r="R81" s="202"/>
      <c r="S81" s="245"/>
      <c r="T81" s="222"/>
      <c r="U81" s="223"/>
    </row>
    <row r="82" spans="1:24" ht="12.75" customHeight="1">
      <c r="B82" s="231"/>
      <c r="C82" s="243"/>
      <c r="D82" s="244"/>
      <c r="E82" s="31" t="s">
        <v>6</v>
      </c>
      <c r="F82" s="32" t="s">
        <v>11</v>
      </c>
      <c r="G82" s="202">
        <v>0.187</v>
      </c>
      <c r="H82" s="202"/>
      <c r="I82" s="79">
        <f t="shared" si="34"/>
        <v>0.17949999999999999</v>
      </c>
      <c r="J82" s="79">
        <f t="shared" si="35"/>
        <v>0.17699999999999999</v>
      </c>
      <c r="K82" s="202">
        <f t="shared" si="33"/>
        <v>0.17199999999999999</v>
      </c>
      <c r="L82" s="202"/>
      <c r="M82" s="202">
        <f t="shared" ref="M82" si="36">G82+3%</f>
        <v>0.217</v>
      </c>
      <c r="N82" s="202"/>
      <c r="O82" s="79">
        <f>M82-0.75%</f>
        <v>0.20949999999999999</v>
      </c>
      <c r="P82" s="79">
        <f>M82-1%</f>
        <v>0.20699999999999999</v>
      </c>
      <c r="Q82" s="202">
        <f t="shared" ref="Q82" si="37">M82-1.5%</f>
        <v>0.20200000000000001</v>
      </c>
      <c r="R82" s="202"/>
      <c r="S82" s="245"/>
      <c r="T82" s="222"/>
      <c r="U82" s="223"/>
    </row>
    <row r="83" spans="1:24" ht="53.25" customHeight="1">
      <c r="B83" s="231"/>
      <c r="C83" s="237" t="s">
        <v>46</v>
      </c>
      <c r="D83" s="238"/>
      <c r="E83" s="86" t="s">
        <v>18</v>
      </c>
      <c r="F83" s="21" t="s">
        <v>7</v>
      </c>
      <c r="G83" s="165">
        <f>G79-1%</f>
        <v>0.157</v>
      </c>
      <c r="H83" s="165"/>
      <c r="I83" s="77">
        <f>G83-0.75%</f>
        <v>0.14949999999999999</v>
      </c>
      <c r="J83" s="77">
        <f t="shared" si="35"/>
        <v>0.14699999999999999</v>
      </c>
      <c r="K83" s="165">
        <f t="shared" si="33"/>
        <v>0.14200000000000002</v>
      </c>
      <c r="L83" s="165"/>
      <c r="M83" s="246" t="s">
        <v>8</v>
      </c>
      <c r="N83" s="247"/>
      <c r="O83" s="247"/>
      <c r="P83" s="247"/>
      <c r="Q83" s="247"/>
      <c r="R83" s="248"/>
      <c r="S83" s="245" t="s">
        <v>9</v>
      </c>
      <c r="T83" s="112" t="s">
        <v>14</v>
      </c>
      <c r="U83" s="112"/>
    </row>
    <row r="84" spans="1:24" ht="53.25" customHeight="1">
      <c r="B84" s="232"/>
      <c r="C84" s="239"/>
      <c r="D84" s="240"/>
      <c r="E84" s="86" t="s">
        <v>6</v>
      </c>
      <c r="F84" s="21" t="s">
        <v>11</v>
      </c>
      <c r="G84" s="165">
        <v>0.157</v>
      </c>
      <c r="H84" s="165"/>
      <c r="I84" s="77">
        <f t="shared" si="34"/>
        <v>0.14949999999999999</v>
      </c>
      <c r="J84" s="77">
        <f t="shared" si="35"/>
        <v>0.14699999999999999</v>
      </c>
      <c r="K84" s="165">
        <f t="shared" si="33"/>
        <v>0.14200000000000002</v>
      </c>
      <c r="L84" s="165"/>
      <c r="M84" s="249"/>
      <c r="N84" s="250"/>
      <c r="O84" s="250"/>
      <c r="P84" s="250"/>
      <c r="Q84" s="250"/>
      <c r="R84" s="251"/>
      <c r="S84" s="245"/>
      <c r="T84" s="112"/>
      <c r="U84" s="112"/>
    </row>
    <row r="85" spans="1:24" ht="2.25" customHeight="1">
      <c r="A85" s="17"/>
      <c r="B85" s="14"/>
      <c r="C85" s="14"/>
      <c r="D85" s="14"/>
      <c r="E85" s="14"/>
      <c r="F85" s="47"/>
      <c r="G85" s="73"/>
      <c r="H85" s="73"/>
      <c r="I85" s="73"/>
      <c r="J85" s="73"/>
      <c r="K85" s="73"/>
      <c r="L85" s="73"/>
      <c r="M85" s="73"/>
      <c r="N85" s="73"/>
      <c r="O85" s="73"/>
      <c r="P85" s="73"/>
      <c r="Q85" s="73"/>
      <c r="R85" s="73"/>
      <c r="S85" s="48"/>
      <c r="T85" s="48"/>
      <c r="U85" s="48"/>
      <c r="V85" s="17"/>
      <c r="W85" s="17"/>
      <c r="X85" s="17"/>
    </row>
    <row r="86" spans="1:24" s="49" customFormat="1" ht="27.75" customHeight="1">
      <c r="B86" s="185" t="s">
        <v>48</v>
      </c>
      <c r="C86" s="186"/>
      <c r="D86" s="187"/>
      <c r="E86" s="31" t="s">
        <v>18</v>
      </c>
      <c r="F86" s="32" t="s">
        <v>7</v>
      </c>
      <c r="G86" s="202">
        <v>0.17200000000000001</v>
      </c>
      <c r="H86" s="202"/>
      <c r="I86" s="79">
        <f>G86-0.75%</f>
        <v>0.16450000000000001</v>
      </c>
      <c r="J86" s="79">
        <f>G86-1%</f>
        <v>0.16200000000000001</v>
      </c>
      <c r="K86" s="202">
        <v>0.15700000000000003</v>
      </c>
      <c r="L86" s="202"/>
      <c r="M86" s="202">
        <v>0.20200000000000001</v>
      </c>
      <c r="N86" s="202"/>
      <c r="O86" s="79">
        <f>M86-0.75%</f>
        <v>0.19450000000000001</v>
      </c>
      <c r="P86" s="79">
        <f>M86-1%</f>
        <v>0.192</v>
      </c>
      <c r="Q86" s="202">
        <v>0.18700000000000003</v>
      </c>
      <c r="R86" s="202"/>
      <c r="S86" s="326" t="s">
        <v>9</v>
      </c>
      <c r="T86" s="112" t="s">
        <v>14</v>
      </c>
      <c r="U86" s="112"/>
    </row>
    <row r="87" spans="1:24" s="49" customFormat="1" ht="23.25" customHeight="1">
      <c r="B87" s="188"/>
      <c r="C87" s="189"/>
      <c r="D87" s="190"/>
      <c r="E87" s="31" t="s">
        <v>6</v>
      </c>
      <c r="F87" s="32" t="s">
        <v>11</v>
      </c>
      <c r="G87" s="202">
        <v>0.18200000000000002</v>
      </c>
      <c r="H87" s="202"/>
      <c r="I87" s="79">
        <f>G87-0.75%</f>
        <v>0.17450000000000002</v>
      </c>
      <c r="J87" s="79">
        <f>G87-1%</f>
        <v>0.17200000000000001</v>
      </c>
      <c r="K87" s="202">
        <v>0.16700000000000004</v>
      </c>
      <c r="L87" s="202"/>
      <c r="M87" s="202">
        <v>0.21200000000000002</v>
      </c>
      <c r="N87" s="202"/>
      <c r="O87" s="79">
        <f>M87-0.75%</f>
        <v>0.20450000000000002</v>
      </c>
      <c r="P87" s="79">
        <f>M87-1%</f>
        <v>0.20200000000000001</v>
      </c>
      <c r="Q87" s="202">
        <v>0.19700000000000004</v>
      </c>
      <c r="R87" s="202"/>
      <c r="S87" s="327"/>
      <c r="T87" s="112"/>
      <c r="U87" s="112"/>
    </row>
    <row r="88" spans="1:24" ht="1.5" customHeight="1">
      <c r="B88" s="6"/>
      <c r="C88" s="6"/>
      <c r="D88" s="6"/>
      <c r="E88" s="6"/>
      <c r="F88" s="6"/>
      <c r="G88" s="6"/>
      <c r="H88" s="6"/>
      <c r="I88" s="6"/>
      <c r="J88" s="6"/>
      <c r="K88" s="6"/>
      <c r="L88" s="6"/>
      <c r="M88" s="6"/>
      <c r="N88" s="6"/>
      <c r="O88" s="6"/>
      <c r="P88" s="6"/>
      <c r="Q88" s="6"/>
      <c r="R88" s="6"/>
      <c r="S88" s="6"/>
      <c r="T88" s="6"/>
      <c r="U88" s="6"/>
    </row>
    <row r="89" spans="1:24" s="49" customFormat="1" ht="12" customHeight="1">
      <c r="A89" s="96"/>
      <c r="B89" s="219" t="s">
        <v>45</v>
      </c>
      <c r="C89" s="219"/>
      <c r="D89" s="219"/>
      <c r="E89" s="219"/>
      <c r="F89" s="219"/>
      <c r="G89" s="219"/>
      <c r="H89" s="219"/>
      <c r="I89" s="219"/>
      <c r="J89" s="219"/>
      <c r="K89" s="219"/>
      <c r="L89" s="219"/>
      <c r="M89" s="219"/>
      <c r="N89" s="219"/>
      <c r="O89" s="219"/>
      <c r="P89" s="219"/>
      <c r="Q89" s="219"/>
      <c r="R89" s="219"/>
      <c r="S89" s="219"/>
      <c r="T89" s="219"/>
      <c r="U89" s="219"/>
      <c r="V89" s="96"/>
    </row>
    <row r="90" spans="1:24" s="49" customFormat="1" ht="15" customHeight="1">
      <c r="A90" s="96"/>
      <c r="B90" s="288" t="s">
        <v>0</v>
      </c>
      <c r="C90" s="289"/>
      <c r="D90" s="290"/>
      <c r="E90" s="256" t="s">
        <v>1</v>
      </c>
      <c r="F90" s="203" t="s">
        <v>2</v>
      </c>
      <c r="G90" s="215" t="s">
        <v>16</v>
      </c>
      <c r="H90" s="215"/>
      <c r="I90" s="215"/>
      <c r="J90" s="215"/>
      <c r="K90" s="215"/>
      <c r="L90" s="215"/>
      <c r="M90" s="215" t="s">
        <v>17</v>
      </c>
      <c r="N90" s="215"/>
      <c r="O90" s="215"/>
      <c r="P90" s="215"/>
      <c r="Q90" s="215"/>
      <c r="R90" s="215"/>
      <c r="S90" s="212" t="s">
        <v>3</v>
      </c>
      <c r="T90" s="206" t="s">
        <v>4</v>
      </c>
      <c r="U90" s="208"/>
      <c r="V90" s="96"/>
    </row>
    <row r="91" spans="1:24" s="49" customFormat="1" ht="12" customHeight="1">
      <c r="A91" s="96"/>
      <c r="B91" s="291"/>
      <c r="C91" s="292"/>
      <c r="D91" s="293"/>
      <c r="E91" s="256"/>
      <c r="F91" s="204"/>
      <c r="G91" s="206" t="s">
        <v>33</v>
      </c>
      <c r="H91" s="207"/>
      <c r="I91" s="208"/>
      <c r="J91" s="206" t="s">
        <v>85</v>
      </c>
      <c r="K91" s="207"/>
      <c r="L91" s="208"/>
      <c r="M91" s="206" t="s">
        <v>33</v>
      </c>
      <c r="N91" s="207"/>
      <c r="O91" s="207"/>
      <c r="P91" s="207"/>
      <c r="Q91" s="207"/>
      <c r="R91" s="208"/>
      <c r="S91" s="213"/>
      <c r="T91" s="285"/>
      <c r="U91" s="286"/>
      <c r="V91" s="96"/>
    </row>
    <row r="92" spans="1:24" s="49" customFormat="1" ht="12" customHeight="1">
      <c r="A92" s="96"/>
      <c r="B92" s="294"/>
      <c r="C92" s="295"/>
      <c r="D92" s="296"/>
      <c r="E92" s="256"/>
      <c r="F92" s="205"/>
      <c r="G92" s="209"/>
      <c r="H92" s="210"/>
      <c r="I92" s="211"/>
      <c r="J92" s="209"/>
      <c r="K92" s="210"/>
      <c r="L92" s="211"/>
      <c r="M92" s="216"/>
      <c r="N92" s="217"/>
      <c r="O92" s="217"/>
      <c r="P92" s="217"/>
      <c r="Q92" s="217"/>
      <c r="R92" s="218"/>
      <c r="S92" s="214"/>
      <c r="T92" s="209"/>
      <c r="U92" s="211"/>
      <c r="V92" s="96"/>
    </row>
    <row r="93" spans="1:24" s="49" customFormat="1" ht="21.75" customHeight="1">
      <c r="A93" s="96"/>
      <c r="B93" s="260" t="s">
        <v>102</v>
      </c>
      <c r="C93" s="261"/>
      <c r="D93" s="262"/>
      <c r="E93" s="266" t="s">
        <v>19</v>
      </c>
      <c r="F93" s="69" t="s">
        <v>21</v>
      </c>
      <c r="G93" s="257">
        <v>0.03</v>
      </c>
      <c r="H93" s="258"/>
      <c r="I93" s="259"/>
      <c r="J93" s="257">
        <v>1E-4</v>
      </c>
      <c r="K93" s="258"/>
      <c r="L93" s="259"/>
      <c r="M93" s="268" t="s">
        <v>8</v>
      </c>
      <c r="N93" s="269"/>
      <c r="O93" s="269"/>
      <c r="P93" s="269"/>
      <c r="Q93" s="269"/>
      <c r="R93" s="270"/>
      <c r="S93" s="71">
        <v>12</v>
      </c>
      <c r="T93" s="287">
        <v>4900000</v>
      </c>
      <c r="U93" s="187"/>
      <c r="V93" s="96"/>
    </row>
    <row r="94" spans="1:24" s="49" customFormat="1" ht="21.75" customHeight="1">
      <c r="A94" s="96"/>
      <c r="B94" s="263"/>
      <c r="C94" s="264"/>
      <c r="D94" s="265"/>
      <c r="E94" s="267"/>
      <c r="F94" s="69" t="s">
        <v>99</v>
      </c>
      <c r="G94" s="257">
        <v>0.11899999999999999</v>
      </c>
      <c r="H94" s="258"/>
      <c r="I94" s="259"/>
      <c r="J94" s="257">
        <v>8.8999999999999996E-2</v>
      </c>
      <c r="K94" s="258"/>
      <c r="L94" s="259"/>
      <c r="M94" s="268" t="s">
        <v>8</v>
      </c>
      <c r="N94" s="269"/>
      <c r="O94" s="269"/>
      <c r="P94" s="269"/>
      <c r="Q94" s="269"/>
      <c r="R94" s="270"/>
      <c r="S94" s="71" t="s">
        <v>89</v>
      </c>
      <c r="T94" s="188"/>
      <c r="U94" s="190"/>
      <c r="V94" s="96"/>
    </row>
    <row r="95" spans="1:24" s="49" customFormat="1" ht="43.5" customHeight="1">
      <c r="A95" s="96"/>
      <c r="B95" s="315" t="s">
        <v>112</v>
      </c>
      <c r="C95" s="315"/>
      <c r="D95" s="315"/>
      <c r="E95" s="71" t="s">
        <v>19</v>
      </c>
      <c r="F95" s="69" t="s">
        <v>31</v>
      </c>
      <c r="G95" s="316">
        <v>0.109</v>
      </c>
      <c r="H95" s="316"/>
      <c r="I95" s="316"/>
      <c r="J95" s="316">
        <v>7.9000000000000001E-2</v>
      </c>
      <c r="K95" s="316"/>
      <c r="L95" s="316"/>
      <c r="M95" s="316">
        <v>9.9000000000000005E-2</v>
      </c>
      <c r="N95" s="119"/>
      <c r="O95" s="119"/>
      <c r="P95" s="119"/>
      <c r="Q95" s="119"/>
      <c r="R95" s="119"/>
      <c r="S95" s="82" t="s">
        <v>110</v>
      </c>
      <c r="T95" s="272">
        <v>4900000</v>
      </c>
      <c r="U95" s="119"/>
      <c r="V95" s="96"/>
    </row>
    <row r="96" spans="1:24" s="49" customFormat="1" ht="2.4" customHeight="1">
      <c r="A96" s="96"/>
      <c r="B96" s="76"/>
      <c r="C96" s="74"/>
      <c r="D96" s="75"/>
      <c r="E96" s="71"/>
      <c r="F96" s="85"/>
      <c r="G96" s="85"/>
      <c r="H96" s="85"/>
      <c r="I96" s="85"/>
      <c r="J96" s="85"/>
      <c r="K96" s="85"/>
      <c r="L96" s="85"/>
      <c r="M96" s="85"/>
      <c r="N96" s="85"/>
      <c r="O96" s="85"/>
      <c r="P96" s="85"/>
      <c r="Q96" s="65"/>
      <c r="R96" s="65"/>
      <c r="S96" s="85"/>
      <c r="T96" s="85"/>
      <c r="U96" s="85"/>
      <c r="V96" s="96"/>
    </row>
    <row r="97" spans="1:24" s="49" customFormat="1" ht="10.5" customHeight="1">
      <c r="B97" s="120" t="s">
        <v>0</v>
      </c>
      <c r="C97" s="121"/>
      <c r="D97" s="122"/>
      <c r="E97" s="256" t="s">
        <v>1</v>
      </c>
      <c r="F97" s="271" t="s">
        <v>2</v>
      </c>
      <c r="G97" s="328" t="s">
        <v>24</v>
      </c>
      <c r="H97" s="329"/>
      <c r="I97" s="329"/>
      <c r="J97" s="329"/>
      <c r="K97" s="329"/>
      <c r="L97" s="329"/>
      <c r="M97" s="329"/>
      <c r="N97" s="329"/>
      <c r="O97" s="329"/>
      <c r="P97" s="329"/>
      <c r="Q97" s="206" t="s">
        <v>62</v>
      </c>
      <c r="R97" s="208"/>
      <c r="S97" s="256" t="s">
        <v>3</v>
      </c>
      <c r="T97" s="256" t="s">
        <v>4</v>
      </c>
      <c r="U97" s="256"/>
    </row>
    <row r="98" spans="1:24" s="49" customFormat="1" ht="12.75" customHeight="1">
      <c r="B98" s="311"/>
      <c r="C98" s="312"/>
      <c r="D98" s="313"/>
      <c r="E98" s="256"/>
      <c r="F98" s="271"/>
      <c r="G98" s="271" t="s">
        <v>25</v>
      </c>
      <c r="H98" s="271"/>
      <c r="I98" s="271" t="s">
        <v>26</v>
      </c>
      <c r="J98" s="271"/>
      <c r="K98" s="271" t="s">
        <v>27</v>
      </c>
      <c r="L98" s="271"/>
      <c r="M98" s="271" t="s">
        <v>70</v>
      </c>
      <c r="N98" s="271"/>
      <c r="O98" s="271" t="s">
        <v>71</v>
      </c>
      <c r="P98" s="314"/>
      <c r="Q98" s="285"/>
      <c r="R98" s="286"/>
      <c r="S98" s="256"/>
      <c r="T98" s="256"/>
      <c r="U98" s="256"/>
    </row>
    <row r="99" spans="1:24" s="49" customFormat="1" ht="42" customHeight="1">
      <c r="B99" s="123"/>
      <c r="C99" s="124"/>
      <c r="D99" s="125"/>
      <c r="E99" s="256"/>
      <c r="F99" s="271"/>
      <c r="G99" s="8" t="s">
        <v>55</v>
      </c>
      <c r="H99" s="8" t="s">
        <v>38</v>
      </c>
      <c r="I99" s="8" t="s">
        <v>55</v>
      </c>
      <c r="J99" s="8" t="s">
        <v>38</v>
      </c>
      <c r="K99" s="8" t="s">
        <v>55</v>
      </c>
      <c r="L99" s="8" t="s">
        <v>38</v>
      </c>
      <c r="M99" s="8" t="s">
        <v>55</v>
      </c>
      <c r="N99" s="8" t="s">
        <v>38</v>
      </c>
      <c r="O99" s="8" t="s">
        <v>55</v>
      </c>
      <c r="P99" s="41" t="s">
        <v>38</v>
      </c>
      <c r="Q99" s="216"/>
      <c r="R99" s="218"/>
      <c r="S99" s="256"/>
      <c r="T99" s="256"/>
      <c r="U99" s="256"/>
    </row>
    <row r="100" spans="1:24" s="49" customFormat="1" ht="14.25" customHeight="1">
      <c r="B100" s="302" t="s">
        <v>88</v>
      </c>
      <c r="C100" s="303"/>
      <c r="D100" s="304"/>
      <c r="E100" s="301" t="s">
        <v>19</v>
      </c>
      <c r="F100" s="24" t="s">
        <v>21</v>
      </c>
      <c r="G100" s="39">
        <v>0.06</v>
      </c>
      <c r="H100" s="39">
        <v>9.5000000000000001E-2</v>
      </c>
      <c r="I100" s="39">
        <v>8.5000000000000006E-2</v>
      </c>
      <c r="J100" s="40">
        <v>0.12</v>
      </c>
      <c r="K100" s="39">
        <v>0.09</v>
      </c>
      <c r="L100" s="39">
        <v>0.125</v>
      </c>
      <c r="M100" s="39">
        <v>0.1</v>
      </c>
      <c r="N100" s="40">
        <v>0.13500000000000001</v>
      </c>
      <c r="O100" s="39">
        <v>0.1</v>
      </c>
      <c r="P100" s="40">
        <v>0.13500000000000001</v>
      </c>
      <c r="Q100" s="273" t="s">
        <v>87</v>
      </c>
      <c r="R100" s="274"/>
      <c r="S100" s="162" t="s">
        <v>54</v>
      </c>
      <c r="T100" s="324" t="s">
        <v>28</v>
      </c>
      <c r="U100" s="325"/>
    </row>
    <row r="101" spans="1:24" s="49" customFormat="1" ht="14.25" customHeight="1">
      <c r="B101" s="305"/>
      <c r="C101" s="306"/>
      <c r="D101" s="307"/>
      <c r="E101" s="301"/>
      <c r="F101" s="24" t="s">
        <v>23</v>
      </c>
      <c r="G101" s="39">
        <v>8.5000000000000006E-2</v>
      </c>
      <c r="H101" s="39">
        <v>0.12</v>
      </c>
      <c r="I101" s="39">
        <v>0.1</v>
      </c>
      <c r="J101" s="40">
        <v>0.13500000000000001</v>
      </c>
      <c r="K101" s="39">
        <v>0.1</v>
      </c>
      <c r="L101" s="39">
        <v>0.13500000000000001</v>
      </c>
      <c r="M101" s="39">
        <v>0.115</v>
      </c>
      <c r="N101" s="40">
        <v>0.15</v>
      </c>
      <c r="O101" s="39">
        <v>0.115</v>
      </c>
      <c r="P101" s="40">
        <v>0.15</v>
      </c>
      <c r="Q101" s="275"/>
      <c r="R101" s="276"/>
      <c r="S101" s="163"/>
      <c r="T101" s="325"/>
      <c r="U101" s="325"/>
    </row>
    <row r="102" spans="1:24" s="49" customFormat="1" ht="14.25" customHeight="1">
      <c r="B102" s="308"/>
      <c r="C102" s="309"/>
      <c r="D102" s="310"/>
      <c r="E102" s="301"/>
      <c r="F102" s="24" t="s">
        <v>79</v>
      </c>
      <c r="G102" s="39">
        <v>0.1</v>
      </c>
      <c r="H102" s="39">
        <v>0.13500000000000001</v>
      </c>
      <c r="I102" s="39">
        <v>0.12</v>
      </c>
      <c r="J102" s="40">
        <v>0.155</v>
      </c>
      <c r="K102" s="39">
        <v>0.12</v>
      </c>
      <c r="L102" s="39">
        <v>0.155</v>
      </c>
      <c r="M102" s="39">
        <v>0.125</v>
      </c>
      <c r="N102" s="40">
        <v>0.16</v>
      </c>
      <c r="O102" s="39">
        <v>0.125</v>
      </c>
      <c r="P102" s="40">
        <v>0.16</v>
      </c>
      <c r="Q102" s="277"/>
      <c r="R102" s="278"/>
      <c r="S102" s="164"/>
      <c r="T102" s="325"/>
      <c r="U102" s="325"/>
    </row>
    <row r="103" spans="1:24" s="49" customFormat="1" ht="2.25" customHeight="1">
      <c r="A103" s="1"/>
      <c r="B103" s="13"/>
      <c r="C103" s="13"/>
      <c r="D103" s="13"/>
      <c r="E103" s="14"/>
      <c r="F103" s="15"/>
      <c r="G103" s="73"/>
      <c r="H103" s="73"/>
      <c r="I103" s="73"/>
      <c r="J103" s="73"/>
      <c r="K103" s="73"/>
      <c r="L103" s="73"/>
      <c r="M103" s="73"/>
      <c r="N103" s="73"/>
      <c r="O103" s="73"/>
      <c r="P103" s="73"/>
      <c r="Q103" s="73"/>
      <c r="R103" s="73"/>
      <c r="S103" s="16"/>
      <c r="T103" s="16"/>
      <c r="U103" s="16"/>
      <c r="V103" s="1"/>
      <c r="W103" s="1"/>
      <c r="X103" s="1"/>
    </row>
    <row r="104" spans="1:24" s="49" customFormat="1" ht="18.75" customHeight="1">
      <c r="B104" s="185" t="s">
        <v>81</v>
      </c>
      <c r="C104" s="186"/>
      <c r="D104" s="187"/>
      <c r="E104" s="119" t="s">
        <v>19</v>
      </c>
      <c r="F104" s="4" t="s">
        <v>21</v>
      </c>
      <c r="G104" s="5">
        <v>4.99E-2</v>
      </c>
      <c r="H104" s="5">
        <v>8.4900000000000003E-2</v>
      </c>
      <c r="I104" s="5">
        <v>6.9900000000000004E-2</v>
      </c>
      <c r="J104" s="34">
        <v>0.10489999999999999</v>
      </c>
      <c r="K104" s="5">
        <v>6.9900000000000004E-2</v>
      </c>
      <c r="L104" s="5">
        <v>0.10489999999999999</v>
      </c>
      <c r="M104" s="34">
        <v>8.9899999999999994E-2</v>
      </c>
      <c r="N104" s="34">
        <v>0.1249</v>
      </c>
      <c r="O104" s="5">
        <v>9.9900000000000003E-2</v>
      </c>
      <c r="P104" s="5">
        <v>0.13489999999999999</v>
      </c>
      <c r="Q104" s="297" t="s">
        <v>8</v>
      </c>
      <c r="R104" s="298"/>
      <c r="S104" s="162" t="s">
        <v>54</v>
      </c>
      <c r="T104" s="253" t="s">
        <v>10</v>
      </c>
      <c r="U104" s="254"/>
    </row>
    <row r="105" spans="1:24" s="49" customFormat="1" ht="18.75" customHeight="1">
      <c r="B105" s="188"/>
      <c r="C105" s="189"/>
      <c r="D105" s="190"/>
      <c r="E105" s="119"/>
      <c r="F105" s="4" t="s">
        <v>78</v>
      </c>
      <c r="G105" s="5">
        <v>4.99E-2</v>
      </c>
      <c r="H105" s="5">
        <v>8.4900000000000003E-2</v>
      </c>
      <c r="I105" s="5">
        <v>8.9899999999999994E-2</v>
      </c>
      <c r="J105" s="34">
        <v>0.1249</v>
      </c>
      <c r="K105" s="5">
        <v>8.9899999999999994E-2</v>
      </c>
      <c r="L105" s="5">
        <v>0.1249</v>
      </c>
      <c r="M105" s="34">
        <v>0.1099</v>
      </c>
      <c r="N105" s="34">
        <v>0.1449</v>
      </c>
      <c r="O105" s="5">
        <v>0.11990000000000001</v>
      </c>
      <c r="P105" s="5">
        <v>0.15490000000000001</v>
      </c>
      <c r="Q105" s="299"/>
      <c r="R105" s="300"/>
      <c r="S105" s="164"/>
      <c r="T105" s="254"/>
      <c r="U105" s="254"/>
    </row>
    <row r="106" spans="1:24" ht="3" customHeight="1">
      <c r="B106" s="367"/>
      <c r="C106" s="367"/>
      <c r="D106" s="367"/>
      <c r="E106" s="367"/>
      <c r="F106" s="367"/>
      <c r="G106" s="367"/>
      <c r="H106" s="367"/>
      <c r="I106" s="367"/>
      <c r="J106" s="367"/>
      <c r="K106" s="367"/>
      <c r="L106" s="367"/>
      <c r="M106" s="367"/>
      <c r="N106" s="367"/>
      <c r="O106" s="367"/>
      <c r="P106" s="367"/>
      <c r="Q106" s="367"/>
      <c r="R106" s="367"/>
      <c r="S106" s="367"/>
      <c r="T106" s="367"/>
      <c r="U106" s="367"/>
    </row>
    <row r="107" spans="1:24" s="49" customFormat="1" ht="10.5" customHeight="1">
      <c r="B107" s="120" t="s">
        <v>0</v>
      </c>
      <c r="C107" s="121"/>
      <c r="D107" s="122"/>
      <c r="E107" s="256" t="s">
        <v>1</v>
      </c>
      <c r="F107" s="271" t="s">
        <v>2</v>
      </c>
      <c r="G107" s="256" t="s">
        <v>24</v>
      </c>
      <c r="H107" s="256"/>
      <c r="I107" s="256"/>
      <c r="J107" s="256"/>
      <c r="K107" s="256"/>
      <c r="L107" s="256"/>
      <c r="M107" s="256"/>
      <c r="N107" s="256"/>
      <c r="O107" s="256"/>
      <c r="P107" s="256"/>
      <c r="Q107" s="256"/>
      <c r="R107" s="256"/>
      <c r="S107" s="256" t="s">
        <v>3</v>
      </c>
      <c r="T107" s="256" t="s">
        <v>4</v>
      </c>
      <c r="U107" s="256"/>
    </row>
    <row r="108" spans="1:24" s="49" customFormat="1" ht="12.75" customHeight="1">
      <c r="B108" s="311"/>
      <c r="C108" s="312"/>
      <c r="D108" s="313"/>
      <c r="E108" s="256"/>
      <c r="F108" s="271"/>
      <c r="G108" s="271" t="s">
        <v>25</v>
      </c>
      <c r="H108" s="271"/>
      <c r="I108" s="271" t="s">
        <v>26</v>
      </c>
      <c r="J108" s="271"/>
      <c r="K108" s="271" t="s">
        <v>27</v>
      </c>
      <c r="L108" s="271"/>
      <c r="M108" s="271" t="s">
        <v>70</v>
      </c>
      <c r="N108" s="271"/>
      <c r="O108" s="271" t="s">
        <v>71</v>
      </c>
      <c r="P108" s="314"/>
      <c r="Q108" s="271" t="s">
        <v>97</v>
      </c>
      <c r="R108" s="314"/>
      <c r="S108" s="256"/>
      <c r="T108" s="256"/>
      <c r="U108" s="256"/>
    </row>
    <row r="109" spans="1:24" s="49" customFormat="1" ht="28.5" customHeight="1">
      <c r="B109" s="123"/>
      <c r="C109" s="124"/>
      <c r="D109" s="125"/>
      <c r="E109" s="256"/>
      <c r="F109" s="271"/>
      <c r="G109" s="56" t="s">
        <v>33</v>
      </c>
      <c r="H109" s="56" t="s">
        <v>44</v>
      </c>
      <c r="I109" s="56" t="s">
        <v>33</v>
      </c>
      <c r="J109" s="56" t="s">
        <v>44</v>
      </c>
      <c r="K109" s="56" t="s">
        <v>33</v>
      </c>
      <c r="L109" s="56" t="s">
        <v>44</v>
      </c>
      <c r="M109" s="56" t="s">
        <v>33</v>
      </c>
      <c r="N109" s="56" t="s">
        <v>44</v>
      </c>
      <c r="O109" s="56" t="s">
        <v>33</v>
      </c>
      <c r="P109" s="56" t="s">
        <v>44</v>
      </c>
      <c r="Q109" s="56" t="s">
        <v>33</v>
      </c>
      <c r="R109" s="56" t="s">
        <v>44</v>
      </c>
      <c r="S109" s="256"/>
      <c r="T109" s="256"/>
      <c r="U109" s="256"/>
    </row>
    <row r="110" spans="1:24" s="49" customFormat="1" ht="21.75" customHeight="1">
      <c r="B110" s="430" t="s">
        <v>100</v>
      </c>
      <c r="C110" s="431"/>
      <c r="D110" s="432"/>
      <c r="E110" s="119" t="s">
        <v>19</v>
      </c>
      <c r="F110" s="4" t="s">
        <v>21</v>
      </c>
      <c r="G110" s="5">
        <v>6.5000000000000002E-2</v>
      </c>
      <c r="H110" s="5">
        <v>3.5000000000000003E-2</v>
      </c>
      <c r="I110" s="34">
        <v>7.4999999999999997E-2</v>
      </c>
      <c r="J110" s="5">
        <v>4.4999999999999998E-2</v>
      </c>
      <c r="K110" s="5">
        <v>8.5000000000000006E-2</v>
      </c>
      <c r="L110" s="5">
        <v>5.5E-2</v>
      </c>
      <c r="M110" s="34">
        <v>9.5000000000000001E-2</v>
      </c>
      <c r="N110" s="5">
        <v>6.5000000000000002E-2</v>
      </c>
      <c r="O110" s="34">
        <v>0.105</v>
      </c>
      <c r="P110" s="5">
        <v>7.4999999999999997E-2</v>
      </c>
      <c r="Q110" s="34">
        <v>0.125</v>
      </c>
      <c r="R110" s="5">
        <v>0.105</v>
      </c>
      <c r="S110" s="162" t="s">
        <v>98</v>
      </c>
      <c r="T110" s="135" t="s">
        <v>10</v>
      </c>
      <c r="U110" s="136"/>
    </row>
    <row r="111" spans="1:24" s="49" customFormat="1" ht="12" customHeight="1">
      <c r="B111" s="433"/>
      <c r="C111" s="434"/>
      <c r="D111" s="435"/>
      <c r="E111" s="119"/>
      <c r="F111" s="439" t="s">
        <v>78</v>
      </c>
      <c r="G111" s="145">
        <v>8.5000000000000006E-2</v>
      </c>
      <c r="H111" s="145">
        <v>5.5E-2</v>
      </c>
      <c r="I111" s="151">
        <v>9.5000000000000001E-2</v>
      </c>
      <c r="J111" s="145">
        <v>6.5000000000000002E-2</v>
      </c>
      <c r="K111" s="145">
        <v>0.105</v>
      </c>
      <c r="L111" s="145">
        <v>7.4999999999999997E-2</v>
      </c>
      <c r="M111" s="151">
        <v>0.115</v>
      </c>
      <c r="N111" s="145">
        <v>8.5000000000000006E-2</v>
      </c>
      <c r="O111" s="151">
        <v>0.125</v>
      </c>
      <c r="P111" s="145">
        <v>9.5000000000000001E-2</v>
      </c>
      <c r="Q111" s="151">
        <v>0.13500000000000001</v>
      </c>
      <c r="R111" s="145">
        <v>0.105</v>
      </c>
      <c r="S111" s="163"/>
      <c r="T111" s="137"/>
      <c r="U111" s="138"/>
    </row>
    <row r="112" spans="1:24" s="49" customFormat="1" ht="12" customHeight="1">
      <c r="B112" s="436"/>
      <c r="C112" s="437"/>
      <c r="D112" s="438"/>
      <c r="E112" s="119"/>
      <c r="F112" s="440"/>
      <c r="G112" s="146"/>
      <c r="H112" s="146"/>
      <c r="I112" s="146"/>
      <c r="J112" s="146"/>
      <c r="K112" s="146"/>
      <c r="L112" s="146"/>
      <c r="M112" s="152"/>
      <c r="N112" s="152"/>
      <c r="O112" s="152"/>
      <c r="P112" s="152"/>
      <c r="Q112" s="152"/>
      <c r="R112" s="152"/>
      <c r="S112" s="163"/>
      <c r="T112" s="137"/>
      <c r="U112" s="138"/>
    </row>
    <row r="113" spans="1:24" s="49" customFormat="1" ht="21.75" customHeight="1">
      <c r="B113" s="430" t="s">
        <v>101</v>
      </c>
      <c r="C113" s="431"/>
      <c r="D113" s="432"/>
      <c r="E113" s="119" t="s">
        <v>19</v>
      </c>
      <c r="F113" s="4" t="s">
        <v>21</v>
      </c>
      <c r="G113" s="5">
        <v>0.03</v>
      </c>
      <c r="H113" s="5">
        <v>1E-3</v>
      </c>
      <c r="I113" s="5">
        <v>0.06</v>
      </c>
      <c r="J113" s="34">
        <v>0.03</v>
      </c>
      <c r="K113" s="5">
        <v>7.0000000000000007E-2</v>
      </c>
      <c r="L113" s="5">
        <v>0.04</v>
      </c>
      <c r="M113" s="5">
        <v>0.08</v>
      </c>
      <c r="N113" s="34">
        <v>0.05</v>
      </c>
      <c r="O113" s="5">
        <v>0.09</v>
      </c>
      <c r="P113" s="34">
        <v>0.06</v>
      </c>
      <c r="Q113" s="5">
        <v>0.11</v>
      </c>
      <c r="R113" s="34">
        <v>0.06</v>
      </c>
      <c r="S113" s="163"/>
      <c r="T113" s="137"/>
      <c r="U113" s="138"/>
    </row>
    <row r="114" spans="1:24" s="49" customFormat="1" ht="12" customHeight="1">
      <c r="B114" s="433"/>
      <c r="C114" s="434"/>
      <c r="D114" s="435"/>
      <c r="E114" s="119"/>
      <c r="F114" s="439" t="s">
        <v>78</v>
      </c>
      <c r="G114" s="145">
        <v>7.0000000000000007E-2</v>
      </c>
      <c r="H114" s="145">
        <v>0.04</v>
      </c>
      <c r="I114" s="145">
        <v>0.08</v>
      </c>
      <c r="J114" s="151">
        <v>0.05</v>
      </c>
      <c r="K114" s="145">
        <v>0.09</v>
      </c>
      <c r="L114" s="145">
        <v>0.06</v>
      </c>
      <c r="M114" s="145">
        <v>0.1</v>
      </c>
      <c r="N114" s="151">
        <v>7.0000000000000007E-2</v>
      </c>
      <c r="O114" s="145">
        <v>0.11</v>
      </c>
      <c r="P114" s="151">
        <v>0.08</v>
      </c>
      <c r="Q114" s="145">
        <v>0.12</v>
      </c>
      <c r="R114" s="151">
        <v>0.08</v>
      </c>
      <c r="S114" s="163"/>
      <c r="T114" s="137"/>
      <c r="U114" s="138"/>
    </row>
    <row r="115" spans="1:24" s="49" customFormat="1" ht="12" customHeight="1">
      <c r="B115" s="436"/>
      <c r="C115" s="437"/>
      <c r="D115" s="438"/>
      <c r="E115" s="119"/>
      <c r="F115" s="440"/>
      <c r="G115" s="146"/>
      <c r="H115" s="146"/>
      <c r="I115" s="146"/>
      <c r="J115" s="146"/>
      <c r="K115" s="146"/>
      <c r="L115" s="146"/>
      <c r="M115" s="152"/>
      <c r="N115" s="152"/>
      <c r="O115" s="152"/>
      <c r="P115" s="152"/>
      <c r="Q115" s="152"/>
      <c r="R115" s="152"/>
      <c r="S115" s="164"/>
      <c r="T115" s="139"/>
      <c r="U115" s="140"/>
    </row>
    <row r="116" spans="1:24" s="49" customFormat="1" ht="2.25" customHeight="1">
      <c r="B116" s="52"/>
      <c r="C116" s="52"/>
      <c r="D116" s="52"/>
      <c r="E116" s="52"/>
      <c r="F116" s="58"/>
      <c r="G116" s="59"/>
      <c r="H116" s="59"/>
      <c r="I116" s="60"/>
      <c r="J116" s="61"/>
      <c r="K116" s="60"/>
      <c r="L116" s="60"/>
      <c r="M116" s="59"/>
      <c r="N116" s="59"/>
      <c r="O116" s="60"/>
      <c r="P116" s="61"/>
      <c r="Q116" s="62"/>
      <c r="R116" s="62"/>
      <c r="S116" s="63"/>
      <c r="T116" s="57"/>
      <c r="U116" s="57"/>
    </row>
    <row r="117" spans="1:24" s="49" customFormat="1" ht="13.5" customHeight="1">
      <c r="B117" s="153" t="s">
        <v>123</v>
      </c>
      <c r="C117" s="154"/>
      <c r="D117" s="155"/>
      <c r="E117" s="119" t="s">
        <v>19</v>
      </c>
      <c r="F117" s="4" t="s">
        <v>21</v>
      </c>
      <c r="G117" s="50">
        <v>4.4899999999999995E-2</v>
      </c>
      <c r="H117" s="50">
        <v>1E-4</v>
      </c>
      <c r="I117" s="50">
        <v>6.4899999999999999E-2</v>
      </c>
      <c r="J117" s="50">
        <v>3.49E-2</v>
      </c>
      <c r="K117" s="50">
        <v>7.4900000000000008E-2</v>
      </c>
      <c r="L117" s="50">
        <v>4.4899999999999995E-2</v>
      </c>
      <c r="M117" s="50">
        <v>8.4900000000000003E-2</v>
      </c>
      <c r="N117" s="50">
        <v>5.4899999999999997E-2</v>
      </c>
      <c r="O117" s="50">
        <v>9.4899999999999998E-2</v>
      </c>
      <c r="P117" s="50">
        <v>6.4899999999999999E-2</v>
      </c>
      <c r="Q117" s="173" t="s">
        <v>8</v>
      </c>
      <c r="R117" s="174"/>
      <c r="S117" s="162" t="s">
        <v>53</v>
      </c>
      <c r="T117" s="135" t="s">
        <v>10</v>
      </c>
      <c r="U117" s="136"/>
    </row>
    <row r="118" spans="1:24" s="49" customFormat="1" ht="14.4" customHeight="1">
      <c r="B118" s="156"/>
      <c r="C118" s="157"/>
      <c r="D118" s="158"/>
      <c r="E118" s="119"/>
      <c r="F118" s="98" t="s">
        <v>23</v>
      </c>
      <c r="G118" s="50">
        <v>6.4899999999999999E-2</v>
      </c>
      <c r="H118" s="50">
        <v>3.49E-2</v>
      </c>
      <c r="I118" s="50">
        <v>8.4900000000000003E-2</v>
      </c>
      <c r="J118" s="50">
        <v>5.4899999999999997E-2</v>
      </c>
      <c r="K118" s="50">
        <v>9.4899999999999998E-2</v>
      </c>
      <c r="L118" s="50">
        <v>6.4899999999999999E-2</v>
      </c>
      <c r="M118" s="50">
        <v>0.10490000000000001</v>
      </c>
      <c r="N118" s="50">
        <v>7.4900000000000008E-2</v>
      </c>
      <c r="O118" s="50">
        <v>0.1149</v>
      </c>
      <c r="P118" s="50">
        <v>8.4900000000000003E-2</v>
      </c>
      <c r="Q118" s="175"/>
      <c r="R118" s="176"/>
      <c r="S118" s="163"/>
      <c r="T118" s="137"/>
      <c r="U118" s="138"/>
    </row>
    <row r="119" spans="1:24" s="49" customFormat="1" ht="15" customHeight="1">
      <c r="B119" s="159"/>
      <c r="C119" s="160"/>
      <c r="D119" s="161"/>
      <c r="E119" s="119"/>
      <c r="F119" s="98" t="s">
        <v>94</v>
      </c>
      <c r="G119" s="50">
        <v>9.4899999999999998E-2</v>
      </c>
      <c r="H119" s="50">
        <v>6.4899999999999999E-2</v>
      </c>
      <c r="I119" s="105">
        <v>0.1149</v>
      </c>
      <c r="J119" s="105">
        <v>8.4900000000000003E-2</v>
      </c>
      <c r="K119" s="105">
        <v>0.13489999999999999</v>
      </c>
      <c r="L119" s="105">
        <v>9.4899999999999998E-2</v>
      </c>
      <c r="M119" s="106">
        <v>0.1449</v>
      </c>
      <c r="N119" s="106">
        <v>0.10490000000000001</v>
      </c>
      <c r="O119" s="106">
        <v>0.15490000000000001</v>
      </c>
      <c r="P119" s="106">
        <v>0.1149</v>
      </c>
      <c r="Q119" s="175"/>
      <c r="R119" s="176"/>
      <c r="S119" s="163"/>
      <c r="T119" s="137"/>
      <c r="U119" s="138"/>
    </row>
    <row r="120" spans="1:24" s="49" customFormat="1" ht="16.5" customHeight="1">
      <c r="B120" s="153" t="s">
        <v>103</v>
      </c>
      <c r="C120" s="154"/>
      <c r="D120" s="155"/>
      <c r="E120" s="119" t="s">
        <v>19</v>
      </c>
      <c r="F120" s="4" t="s">
        <v>21</v>
      </c>
      <c r="G120" s="5">
        <v>7.9899999999999999E-2</v>
      </c>
      <c r="H120" s="5">
        <v>3.9899999999999998E-2</v>
      </c>
      <c r="I120" s="5">
        <v>7.9899999999999999E-2</v>
      </c>
      <c r="J120" s="34">
        <v>3.9899999999999998E-2</v>
      </c>
      <c r="K120" s="5">
        <v>8.9899999999999994E-2</v>
      </c>
      <c r="L120" s="5">
        <v>4.99E-2</v>
      </c>
      <c r="M120" s="5">
        <v>9.9900000000000003E-2</v>
      </c>
      <c r="N120" s="34">
        <v>5.9900000000000002E-2</v>
      </c>
      <c r="O120" s="5">
        <v>0.1099</v>
      </c>
      <c r="P120" s="34">
        <v>6.9900000000000004E-2</v>
      </c>
      <c r="Q120" s="175"/>
      <c r="R120" s="176"/>
      <c r="S120" s="163"/>
      <c r="T120" s="137"/>
      <c r="U120" s="138"/>
    </row>
    <row r="121" spans="1:24" s="49" customFormat="1" ht="15.75" customHeight="1">
      <c r="B121" s="171"/>
      <c r="C121" s="172"/>
      <c r="D121" s="158"/>
      <c r="E121" s="119"/>
      <c r="F121" s="4" t="s">
        <v>23</v>
      </c>
      <c r="G121" s="5">
        <v>8.9899999999999994E-2</v>
      </c>
      <c r="H121" s="5">
        <v>4.99E-2</v>
      </c>
      <c r="I121" s="5">
        <v>8.9899999999999994E-2</v>
      </c>
      <c r="J121" s="34">
        <v>4.99E-2</v>
      </c>
      <c r="K121" s="5">
        <v>9.9900000000000003E-2</v>
      </c>
      <c r="L121" s="5">
        <v>5.9900000000000002E-2</v>
      </c>
      <c r="M121" s="5">
        <v>0.1099</v>
      </c>
      <c r="N121" s="34">
        <v>6.9900000000000004E-2</v>
      </c>
      <c r="O121" s="5">
        <v>0.11990000000000001</v>
      </c>
      <c r="P121" s="34">
        <v>7.9899999999999999E-2</v>
      </c>
      <c r="Q121" s="175"/>
      <c r="R121" s="176"/>
      <c r="S121" s="163"/>
      <c r="T121" s="137"/>
      <c r="U121" s="138"/>
    </row>
    <row r="122" spans="1:24" s="49" customFormat="1" ht="14.4" customHeight="1">
      <c r="B122" s="156"/>
      <c r="C122" s="157"/>
      <c r="D122" s="158"/>
      <c r="E122" s="119"/>
      <c r="F122" s="3" t="s">
        <v>94</v>
      </c>
      <c r="G122" s="34">
        <v>0.1099</v>
      </c>
      <c r="H122" s="34">
        <v>6.9900000000000004E-2</v>
      </c>
      <c r="I122" s="34">
        <v>0.1099</v>
      </c>
      <c r="J122" s="34">
        <v>6.9900000000000004E-2</v>
      </c>
      <c r="K122" s="34">
        <v>0.11990000000000001</v>
      </c>
      <c r="L122" s="34">
        <v>7.9899999999999999E-2</v>
      </c>
      <c r="M122" s="34">
        <v>0.12989999999999999</v>
      </c>
      <c r="N122" s="34">
        <v>8.9899999999999994E-2</v>
      </c>
      <c r="O122" s="34">
        <v>0.1399</v>
      </c>
      <c r="P122" s="34">
        <v>9.9900000000000003E-2</v>
      </c>
      <c r="Q122" s="177"/>
      <c r="R122" s="178"/>
      <c r="S122" s="164"/>
      <c r="T122" s="139"/>
      <c r="U122" s="140"/>
    </row>
    <row r="123" spans="1:24" s="49" customFormat="1" ht="2.25" customHeight="1">
      <c r="A123" s="1"/>
      <c r="B123" s="13"/>
      <c r="C123" s="13"/>
      <c r="D123" s="13"/>
      <c r="E123" s="14"/>
      <c r="F123" s="15"/>
      <c r="G123" s="73"/>
      <c r="H123" s="73"/>
      <c r="I123" s="73"/>
      <c r="J123" s="73"/>
      <c r="K123" s="73"/>
      <c r="L123" s="73"/>
      <c r="M123" s="73"/>
      <c r="N123" s="73"/>
      <c r="O123" s="73"/>
      <c r="P123" s="73"/>
      <c r="Q123" s="73"/>
      <c r="R123" s="73"/>
      <c r="S123" s="16"/>
      <c r="T123" s="16"/>
      <c r="U123" s="16"/>
      <c r="V123" s="1"/>
      <c r="W123" s="1"/>
      <c r="X123" s="1"/>
    </row>
    <row r="124" spans="1:24" s="49" customFormat="1" ht="14.25" customHeight="1">
      <c r="B124" s="302" t="s">
        <v>124</v>
      </c>
      <c r="C124" s="303"/>
      <c r="D124" s="304"/>
      <c r="E124" s="301" t="s">
        <v>19</v>
      </c>
      <c r="F124" s="24" t="s">
        <v>21</v>
      </c>
      <c r="G124" s="39">
        <v>4.24E-2</v>
      </c>
      <c r="H124" s="39">
        <f>G124-2%</f>
        <v>2.24E-2</v>
      </c>
      <c r="I124" s="39">
        <v>5.74E-2</v>
      </c>
      <c r="J124" s="40">
        <f>I124-2%</f>
        <v>3.7400000000000003E-2</v>
      </c>
      <c r="K124" s="39">
        <v>7.6399999999999996E-2</v>
      </c>
      <c r="L124" s="39">
        <f>K124-2%</f>
        <v>5.6399999999999992E-2</v>
      </c>
      <c r="M124" s="39">
        <v>9.74E-2</v>
      </c>
      <c r="N124" s="40">
        <f>M124-2%</f>
        <v>7.7399999999999997E-2</v>
      </c>
      <c r="O124" s="39">
        <v>0.1174</v>
      </c>
      <c r="P124" s="40">
        <f>O124-2%</f>
        <v>9.74E-2</v>
      </c>
      <c r="Q124" s="273" t="s">
        <v>8</v>
      </c>
      <c r="R124" s="274"/>
      <c r="S124" s="162" t="s">
        <v>54</v>
      </c>
      <c r="T124" s="253" t="s">
        <v>10</v>
      </c>
      <c r="U124" s="254"/>
    </row>
    <row r="125" spans="1:24" s="49" customFormat="1" ht="14.25" customHeight="1">
      <c r="B125" s="305"/>
      <c r="C125" s="306"/>
      <c r="D125" s="307"/>
      <c r="E125" s="301"/>
      <c r="F125" s="24" t="s">
        <v>23</v>
      </c>
      <c r="G125" s="39">
        <v>8.6400000000000005E-2</v>
      </c>
      <c r="H125" s="39">
        <f t="shared" ref="H125:H126" si="38">G125-2%</f>
        <v>6.6400000000000001E-2</v>
      </c>
      <c r="I125" s="39">
        <v>8.6400000000000005E-2</v>
      </c>
      <c r="J125" s="40">
        <f t="shared" ref="J125:J126" si="39">I125-2%</f>
        <v>6.6400000000000001E-2</v>
      </c>
      <c r="K125" s="39">
        <v>9.64E-2</v>
      </c>
      <c r="L125" s="39">
        <f t="shared" ref="L125:L126" si="40">K125-2%</f>
        <v>7.6399999999999996E-2</v>
      </c>
      <c r="M125" s="39">
        <v>0.1174</v>
      </c>
      <c r="N125" s="40">
        <f t="shared" ref="N125:N126" si="41">M125-2%</f>
        <v>9.74E-2</v>
      </c>
      <c r="O125" s="39">
        <v>0.12740000000000001</v>
      </c>
      <c r="P125" s="40">
        <f t="shared" ref="P125:P126" si="42">O125-2%</f>
        <v>0.10740000000000001</v>
      </c>
      <c r="Q125" s="275"/>
      <c r="R125" s="276"/>
      <c r="S125" s="163"/>
      <c r="T125" s="254"/>
      <c r="U125" s="254"/>
    </row>
    <row r="126" spans="1:24" s="49" customFormat="1" ht="14.25" customHeight="1">
      <c r="B126" s="308"/>
      <c r="C126" s="309"/>
      <c r="D126" s="310"/>
      <c r="E126" s="301"/>
      <c r="F126" s="24" t="s">
        <v>94</v>
      </c>
      <c r="G126" s="39">
        <v>9.64E-2</v>
      </c>
      <c r="H126" s="39">
        <f t="shared" si="38"/>
        <v>7.6399999999999996E-2</v>
      </c>
      <c r="I126" s="39">
        <v>9.64E-2</v>
      </c>
      <c r="J126" s="40">
        <f t="shared" si="39"/>
        <v>7.6399999999999996E-2</v>
      </c>
      <c r="K126" s="39">
        <v>0.10639999999999999</v>
      </c>
      <c r="L126" s="39">
        <f t="shared" si="40"/>
        <v>8.6399999999999991E-2</v>
      </c>
      <c r="M126" s="39">
        <v>0.12740000000000001</v>
      </c>
      <c r="N126" s="40">
        <f t="shared" si="41"/>
        <v>0.10740000000000001</v>
      </c>
      <c r="O126" s="39">
        <v>0.13739999999999999</v>
      </c>
      <c r="P126" s="40">
        <f t="shared" si="42"/>
        <v>0.11739999999999999</v>
      </c>
      <c r="Q126" s="277"/>
      <c r="R126" s="278"/>
      <c r="S126" s="164"/>
      <c r="T126" s="254"/>
      <c r="U126" s="254"/>
    </row>
    <row r="127" spans="1:24" s="49" customFormat="1" ht="2.25" customHeight="1">
      <c r="A127" s="1"/>
      <c r="B127" s="13"/>
      <c r="C127" s="13"/>
      <c r="D127" s="13"/>
      <c r="E127" s="14"/>
      <c r="F127" s="15"/>
      <c r="G127" s="73"/>
      <c r="H127" s="73"/>
      <c r="I127" s="73"/>
      <c r="J127" s="73"/>
      <c r="K127" s="73"/>
      <c r="L127" s="73"/>
      <c r="M127" s="73"/>
      <c r="N127" s="73"/>
      <c r="O127" s="73"/>
      <c r="P127" s="73"/>
      <c r="Q127" s="73"/>
      <c r="R127" s="73"/>
      <c r="S127" s="16"/>
      <c r="T127" s="16"/>
      <c r="U127" s="16"/>
      <c r="V127" s="1"/>
      <c r="W127" s="1"/>
      <c r="X127" s="1"/>
    </row>
    <row r="128" spans="1:24" s="49" customFormat="1" ht="22.2" customHeight="1">
      <c r="B128" s="322" t="s">
        <v>95</v>
      </c>
      <c r="C128" s="119"/>
      <c r="D128" s="119"/>
      <c r="E128" s="119" t="s">
        <v>19</v>
      </c>
      <c r="F128" s="4" t="s">
        <v>7</v>
      </c>
      <c r="G128" s="5">
        <v>6.5000000000000002E-2</v>
      </c>
      <c r="H128" s="5">
        <v>0.05</v>
      </c>
      <c r="I128" s="255" t="s">
        <v>8</v>
      </c>
      <c r="J128" s="255"/>
      <c r="K128" s="5">
        <v>0.115</v>
      </c>
      <c r="L128" s="5">
        <f>K128-2%</f>
        <v>9.5000000000000001E-2</v>
      </c>
      <c r="M128" s="255" t="s">
        <v>8</v>
      </c>
      <c r="N128" s="255"/>
      <c r="O128" s="5">
        <v>0.11899999999999999</v>
      </c>
      <c r="P128" s="34">
        <f>O128-2%</f>
        <v>9.8999999999999991E-2</v>
      </c>
      <c r="Q128" s="429" t="s">
        <v>8</v>
      </c>
      <c r="R128" s="429"/>
      <c r="S128" s="253" t="s">
        <v>92</v>
      </c>
      <c r="T128" s="253" t="s">
        <v>14</v>
      </c>
      <c r="U128" s="254"/>
    </row>
    <row r="129" spans="2:21" s="49" customFormat="1" ht="18" customHeight="1">
      <c r="B129" s="119"/>
      <c r="C129" s="119"/>
      <c r="D129" s="119"/>
      <c r="E129" s="119"/>
      <c r="F129" s="4" t="s">
        <v>76</v>
      </c>
      <c r="G129" s="255" t="s">
        <v>8</v>
      </c>
      <c r="H129" s="255"/>
      <c r="I129" s="5">
        <v>0.115</v>
      </c>
      <c r="J129" s="34">
        <v>9.5000000000000001E-2</v>
      </c>
      <c r="K129" s="5">
        <v>0.125</v>
      </c>
      <c r="L129" s="5">
        <f t="shared" ref="L129" si="43">K129-2%</f>
        <v>0.105</v>
      </c>
      <c r="M129" s="255"/>
      <c r="N129" s="255"/>
      <c r="O129" s="5">
        <v>0.129</v>
      </c>
      <c r="P129" s="34">
        <f t="shared" ref="P129" si="44">O129-2%</f>
        <v>0.109</v>
      </c>
      <c r="Q129" s="429"/>
      <c r="R129" s="429"/>
      <c r="S129" s="253"/>
      <c r="T129" s="254"/>
      <c r="U129" s="254"/>
    </row>
    <row r="130" spans="2:21" ht="10.5" customHeight="1">
      <c r="B130" s="323" t="s">
        <v>30</v>
      </c>
      <c r="C130" s="323"/>
      <c r="D130" s="323"/>
      <c r="E130" s="323"/>
      <c r="F130" s="323"/>
      <c r="G130" s="323"/>
      <c r="H130" s="323"/>
      <c r="I130" s="323"/>
      <c r="J130" s="323"/>
      <c r="K130" s="323"/>
      <c r="L130" s="323"/>
      <c r="M130" s="323"/>
      <c r="N130" s="323"/>
      <c r="O130" s="323"/>
      <c r="P130" s="323"/>
      <c r="Q130" s="323"/>
      <c r="R130" s="323"/>
      <c r="S130" s="323"/>
      <c r="T130" s="323"/>
      <c r="U130" s="323"/>
    </row>
    <row r="131" spans="2:21" ht="9.75" customHeight="1">
      <c r="B131" s="120" t="s">
        <v>0</v>
      </c>
      <c r="C131" s="121"/>
      <c r="D131" s="122"/>
      <c r="E131" s="114" t="s">
        <v>1</v>
      </c>
      <c r="F131" s="113" t="s">
        <v>2</v>
      </c>
      <c r="G131" s="131" t="s">
        <v>16</v>
      </c>
      <c r="H131" s="149"/>
      <c r="I131" s="149"/>
      <c r="J131" s="149"/>
      <c r="K131" s="149"/>
      <c r="L131" s="150"/>
      <c r="M131" s="131" t="s">
        <v>17</v>
      </c>
      <c r="N131" s="149"/>
      <c r="O131" s="149"/>
      <c r="P131" s="149"/>
      <c r="Q131" s="149"/>
      <c r="R131" s="150"/>
      <c r="S131" s="115" t="s">
        <v>3</v>
      </c>
      <c r="T131" s="115" t="s">
        <v>4</v>
      </c>
      <c r="U131" s="115"/>
    </row>
    <row r="132" spans="2:21" ht="24" customHeight="1">
      <c r="B132" s="123"/>
      <c r="C132" s="124"/>
      <c r="D132" s="125"/>
      <c r="E132" s="114"/>
      <c r="F132" s="113"/>
      <c r="G132" s="141" t="s">
        <v>37</v>
      </c>
      <c r="H132" s="142"/>
      <c r="I132" s="70" t="s">
        <v>68</v>
      </c>
      <c r="J132" s="70" t="s">
        <v>69</v>
      </c>
      <c r="K132" s="141" t="s">
        <v>44</v>
      </c>
      <c r="L132" s="142"/>
      <c r="M132" s="141" t="s">
        <v>37</v>
      </c>
      <c r="N132" s="142"/>
      <c r="O132" s="70" t="s">
        <v>68</v>
      </c>
      <c r="P132" s="70" t="s">
        <v>69</v>
      </c>
      <c r="Q132" s="141" t="s">
        <v>44</v>
      </c>
      <c r="R132" s="142"/>
      <c r="S132" s="115"/>
      <c r="T132" s="115"/>
      <c r="U132" s="115"/>
    </row>
    <row r="133" spans="2:21" ht="39" customHeight="1">
      <c r="B133" s="230" t="s">
        <v>72</v>
      </c>
      <c r="C133" s="147" t="s">
        <v>125</v>
      </c>
      <c r="D133" s="148"/>
      <c r="E133" s="102" t="s">
        <v>19</v>
      </c>
      <c r="F133" s="7" t="s">
        <v>29</v>
      </c>
      <c r="G133" s="165">
        <v>0.1699</v>
      </c>
      <c r="H133" s="165"/>
      <c r="I133" s="103">
        <f>G133-0.75%</f>
        <v>0.16239999999999999</v>
      </c>
      <c r="J133" s="103">
        <f>G133-1%</f>
        <v>0.15989999999999999</v>
      </c>
      <c r="K133" s="165">
        <f>G133-1.5%</f>
        <v>0.15489999999999998</v>
      </c>
      <c r="L133" s="165"/>
      <c r="M133" s="167" t="s">
        <v>8</v>
      </c>
      <c r="N133" s="168"/>
      <c r="O133" s="168"/>
      <c r="P133" s="168"/>
      <c r="Q133" s="168"/>
      <c r="R133" s="169"/>
      <c r="S133" s="170" t="s">
        <v>22</v>
      </c>
      <c r="T133" s="179">
        <v>4900000</v>
      </c>
      <c r="U133" s="179"/>
    </row>
    <row r="134" spans="2:21" ht="31.5" customHeight="1">
      <c r="B134" s="232"/>
      <c r="C134" s="147" t="s">
        <v>36</v>
      </c>
      <c r="D134" s="148"/>
      <c r="E134" s="89" t="s">
        <v>19</v>
      </c>
      <c r="F134" s="7" t="s">
        <v>29</v>
      </c>
      <c r="G134" s="165">
        <v>0.20599999999999999</v>
      </c>
      <c r="H134" s="165"/>
      <c r="I134" s="77">
        <f>G134-0.75%</f>
        <v>0.19849999999999998</v>
      </c>
      <c r="J134" s="77">
        <f>G134-1%</f>
        <v>0.19599999999999998</v>
      </c>
      <c r="K134" s="165">
        <f t="shared" ref="K134" si="45">G134-1.5%</f>
        <v>0.191</v>
      </c>
      <c r="L134" s="165"/>
      <c r="M134" s="165">
        <f>G134+3%</f>
        <v>0.23599999999999999</v>
      </c>
      <c r="N134" s="165"/>
      <c r="O134" s="77">
        <f>M134-0.75%</f>
        <v>0.22849999999999998</v>
      </c>
      <c r="P134" s="77">
        <f>M134-1%</f>
        <v>0.22599999999999998</v>
      </c>
      <c r="Q134" s="165">
        <f>K134+3%</f>
        <v>0.221</v>
      </c>
      <c r="R134" s="165"/>
      <c r="S134" s="170"/>
      <c r="T134" s="179"/>
      <c r="U134" s="179"/>
    </row>
    <row r="135" spans="2:21" s="25" customFormat="1" ht="14.25" customHeight="1">
      <c r="B135" s="119" t="s">
        <v>66</v>
      </c>
      <c r="C135" s="119"/>
      <c r="D135" s="119"/>
      <c r="E135" s="108" t="s">
        <v>19</v>
      </c>
      <c r="F135" s="21" t="s">
        <v>29</v>
      </c>
      <c r="G135" s="165">
        <v>0.14499999999999999</v>
      </c>
      <c r="H135" s="165"/>
      <c r="I135" s="167">
        <v>0.11899999999999999</v>
      </c>
      <c r="J135" s="319"/>
      <c r="K135" s="319"/>
      <c r="L135" s="320"/>
      <c r="M135" s="129" t="s">
        <v>8</v>
      </c>
      <c r="N135" s="129"/>
      <c r="O135" s="129"/>
      <c r="P135" s="129"/>
      <c r="Q135" s="129"/>
      <c r="R135" s="129"/>
      <c r="S135" s="111" t="s">
        <v>75</v>
      </c>
      <c r="T135" s="317">
        <v>4900000</v>
      </c>
      <c r="U135" s="108"/>
    </row>
    <row r="136" spans="2:21" s="25" customFormat="1" ht="14.25" customHeight="1">
      <c r="B136" s="119"/>
      <c r="C136" s="119"/>
      <c r="D136" s="119"/>
      <c r="E136" s="108"/>
      <c r="F136" s="21" t="s">
        <v>60</v>
      </c>
      <c r="G136" s="165">
        <v>0.16700000000000001</v>
      </c>
      <c r="H136" s="165"/>
      <c r="I136" s="167">
        <v>0.16500000000000001</v>
      </c>
      <c r="J136" s="319"/>
      <c r="K136" s="319"/>
      <c r="L136" s="320"/>
      <c r="M136" s="129"/>
      <c r="N136" s="129"/>
      <c r="O136" s="129"/>
      <c r="P136" s="129"/>
      <c r="Q136" s="129"/>
      <c r="R136" s="129"/>
      <c r="S136" s="111"/>
      <c r="T136" s="108"/>
      <c r="U136" s="108"/>
    </row>
    <row r="137" spans="2:21" ht="2.25" customHeight="1">
      <c r="B137" s="81"/>
      <c r="C137" s="81"/>
      <c r="D137" s="81"/>
      <c r="E137" s="35"/>
      <c r="F137" s="36"/>
      <c r="G137" s="84"/>
      <c r="H137" s="84"/>
      <c r="I137" s="84"/>
      <c r="J137" s="84"/>
      <c r="K137" s="84"/>
      <c r="L137" s="84"/>
      <c r="M137" s="84"/>
      <c r="N137" s="84"/>
      <c r="O137" s="84"/>
      <c r="P137" s="84"/>
      <c r="Q137" s="84"/>
      <c r="R137" s="84"/>
      <c r="S137" s="37"/>
      <c r="T137" s="38"/>
      <c r="U137" s="38"/>
    </row>
    <row r="138" spans="2:21" ht="10.5" customHeight="1">
      <c r="B138" s="318" t="s">
        <v>35</v>
      </c>
      <c r="C138" s="318"/>
      <c r="D138" s="318"/>
      <c r="E138" s="318"/>
      <c r="F138" s="318"/>
      <c r="G138" s="318"/>
      <c r="H138" s="318"/>
      <c r="I138" s="318"/>
      <c r="J138" s="318"/>
      <c r="K138" s="318"/>
      <c r="L138" s="318"/>
      <c r="M138" s="318"/>
      <c r="N138" s="318"/>
      <c r="O138" s="318"/>
      <c r="P138" s="318"/>
      <c r="Q138" s="318"/>
      <c r="R138" s="318"/>
      <c r="S138" s="318"/>
      <c r="T138" s="318"/>
      <c r="U138" s="318"/>
    </row>
    <row r="139" spans="2:21" ht="2.25" customHeight="1"/>
    <row r="140" spans="2:21" s="25" customFormat="1" ht="40.950000000000003" customHeight="1">
      <c r="B140" s="107" t="s">
        <v>59</v>
      </c>
      <c r="C140" s="107"/>
      <c r="D140" s="107"/>
      <c r="E140" s="143" t="s">
        <v>113</v>
      </c>
      <c r="F140" s="143"/>
      <c r="G140" s="143"/>
      <c r="H140" s="143"/>
      <c r="I140" s="143"/>
      <c r="J140" s="143"/>
      <c r="K140" s="143"/>
      <c r="L140" s="143"/>
      <c r="M140" s="143"/>
      <c r="N140" s="143"/>
      <c r="O140" s="143"/>
      <c r="P140" s="143"/>
      <c r="Q140" s="143"/>
      <c r="R140" s="143"/>
      <c r="S140" s="143"/>
      <c r="T140" s="143"/>
      <c r="U140" s="143"/>
    </row>
    <row r="141" spans="2:21" s="25" customFormat="1" ht="63.75" customHeight="1">
      <c r="B141" s="107" t="s">
        <v>107</v>
      </c>
      <c r="C141" s="107"/>
      <c r="D141" s="107"/>
      <c r="E141" s="143" t="s">
        <v>109</v>
      </c>
      <c r="F141" s="144"/>
      <c r="G141" s="144"/>
      <c r="H141" s="144"/>
      <c r="I141" s="144"/>
      <c r="J141" s="144"/>
      <c r="K141" s="144"/>
      <c r="L141" s="144"/>
      <c r="M141" s="144"/>
      <c r="N141" s="144"/>
      <c r="O141" s="144"/>
      <c r="P141" s="144"/>
      <c r="Q141" s="144"/>
      <c r="R141" s="144"/>
      <c r="S141" s="144"/>
      <c r="T141" s="144"/>
      <c r="U141" s="144"/>
    </row>
    <row r="142" spans="2:21" ht="3" customHeight="1"/>
    <row r="143" spans="2:21" ht="3" customHeight="1"/>
    <row r="144" spans="2:21" ht="12" customHeight="1">
      <c r="B144" s="120" t="s">
        <v>0</v>
      </c>
      <c r="C144" s="121"/>
      <c r="D144" s="122"/>
      <c r="E144" s="114" t="s">
        <v>1</v>
      </c>
      <c r="F144" s="113" t="s">
        <v>2</v>
      </c>
      <c r="G144" s="182" t="s">
        <v>16</v>
      </c>
      <c r="H144" s="114"/>
      <c r="I144" s="114"/>
      <c r="J144" s="114"/>
      <c r="K144" s="114"/>
      <c r="L144" s="114"/>
      <c r="M144" s="279" t="s">
        <v>62</v>
      </c>
      <c r="N144" s="280"/>
      <c r="O144" s="280"/>
      <c r="P144" s="280"/>
      <c r="Q144" s="280"/>
      <c r="R144" s="281"/>
      <c r="S144" s="115" t="s">
        <v>3</v>
      </c>
      <c r="T144" s="115" t="s">
        <v>4</v>
      </c>
      <c r="U144" s="115"/>
    </row>
    <row r="145" spans="2:21" ht="12.75" customHeight="1">
      <c r="B145" s="123"/>
      <c r="C145" s="124"/>
      <c r="D145" s="125"/>
      <c r="E145" s="114"/>
      <c r="F145" s="113"/>
      <c r="G145" s="184" t="s">
        <v>56</v>
      </c>
      <c r="H145" s="184"/>
      <c r="I145" s="184"/>
      <c r="J145" s="184" t="s">
        <v>57</v>
      </c>
      <c r="K145" s="184"/>
      <c r="L145" s="184"/>
      <c r="M145" s="282"/>
      <c r="N145" s="283"/>
      <c r="O145" s="283"/>
      <c r="P145" s="283"/>
      <c r="Q145" s="283"/>
      <c r="R145" s="284"/>
      <c r="S145" s="115"/>
      <c r="T145" s="115"/>
      <c r="U145" s="115"/>
    </row>
    <row r="146" spans="2:21" s="25" customFormat="1" ht="14.25" customHeight="1">
      <c r="B146" s="183" t="s">
        <v>65</v>
      </c>
      <c r="C146" s="108" t="s">
        <v>5</v>
      </c>
      <c r="D146" s="108"/>
      <c r="E146" s="108" t="s">
        <v>19</v>
      </c>
      <c r="F146" s="180" t="s">
        <v>31</v>
      </c>
      <c r="G146" s="110">
        <v>0.14399999999999999</v>
      </c>
      <c r="H146" s="110"/>
      <c r="I146" s="110"/>
      <c r="J146" s="110">
        <v>0.129</v>
      </c>
      <c r="K146" s="110"/>
      <c r="L146" s="110"/>
      <c r="M146" s="321" t="s">
        <v>63</v>
      </c>
      <c r="N146" s="321"/>
      <c r="O146" s="321"/>
      <c r="P146" s="321"/>
      <c r="Q146" s="321"/>
      <c r="R146" s="321"/>
      <c r="S146" s="111" t="s">
        <v>9</v>
      </c>
      <c r="T146" s="111" t="s">
        <v>14</v>
      </c>
      <c r="U146" s="111"/>
    </row>
    <row r="147" spans="2:21" s="25" customFormat="1" ht="14.25" customHeight="1">
      <c r="B147" s="183"/>
      <c r="C147" s="108"/>
      <c r="D147" s="108"/>
      <c r="E147" s="108"/>
      <c r="F147" s="181"/>
      <c r="G147" s="110"/>
      <c r="H147" s="110"/>
      <c r="I147" s="110"/>
      <c r="J147" s="110"/>
      <c r="K147" s="110"/>
      <c r="L147" s="110"/>
      <c r="M147" s="321"/>
      <c r="N147" s="321"/>
      <c r="O147" s="321"/>
      <c r="P147" s="321"/>
      <c r="Q147" s="321"/>
      <c r="R147" s="321"/>
      <c r="S147" s="111"/>
      <c r="T147" s="111"/>
      <c r="U147" s="111"/>
    </row>
    <row r="148" spans="2:21" s="25" customFormat="1" ht="14.25" customHeight="1">
      <c r="B148" s="183"/>
      <c r="C148" s="108" t="s">
        <v>12</v>
      </c>
      <c r="D148" s="108"/>
      <c r="E148" s="108"/>
      <c r="F148" s="180" t="s">
        <v>31</v>
      </c>
      <c r="G148" s="110">
        <v>0.154</v>
      </c>
      <c r="H148" s="110"/>
      <c r="I148" s="110"/>
      <c r="J148" s="110">
        <v>0.13900000000000001</v>
      </c>
      <c r="K148" s="110"/>
      <c r="L148" s="110"/>
      <c r="M148" s="321"/>
      <c r="N148" s="321"/>
      <c r="O148" s="321"/>
      <c r="P148" s="321"/>
      <c r="Q148" s="321"/>
      <c r="R148" s="321"/>
      <c r="S148" s="111"/>
      <c r="T148" s="111"/>
      <c r="U148" s="111"/>
    </row>
    <row r="149" spans="2:21" s="25" customFormat="1" ht="14.25" customHeight="1">
      <c r="B149" s="183"/>
      <c r="C149" s="108"/>
      <c r="D149" s="108"/>
      <c r="E149" s="108"/>
      <c r="F149" s="181"/>
      <c r="G149" s="110"/>
      <c r="H149" s="110"/>
      <c r="I149" s="110"/>
      <c r="J149" s="110"/>
      <c r="K149" s="110"/>
      <c r="L149" s="110"/>
      <c r="M149" s="321"/>
      <c r="N149" s="321"/>
      <c r="O149" s="321"/>
      <c r="P149" s="321"/>
      <c r="Q149" s="321"/>
      <c r="R149" s="321"/>
      <c r="S149" s="111"/>
      <c r="T149" s="111"/>
      <c r="U149" s="111"/>
    </row>
    <row r="150" spans="2:21" s="25" customFormat="1" ht="12.6" customHeight="1">
      <c r="B150" s="166"/>
      <c r="C150" s="166"/>
      <c r="D150" s="166"/>
      <c r="E150" s="166"/>
      <c r="F150" s="166"/>
      <c r="G150" s="166"/>
      <c r="H150" s="166"/>
      <c r="I150" s="166"/>
      <c r="J150" s="166"/>
      <c r="K150" s="166"/>
      <c r="L150" s="166"/>
      <c r="M150" s="166"/>
      <c r="N150" s="166"/>
      <c r="O150" s="166"/>
      <c r="P150" s="166"/>
      <c r="Q150" s="166"/>
      <c r="R150" s="166"/>
      <c r="S150" s="166"/>
      <c r="T150" s="166"/>
      <c r="U150" s="166"/>
    </row>
    <row r="151" spans="2:21" s="25" customFormat="1" ht="22.95" customHeight="1">
      <c r="B151" s="252" t="s">
        <v>105</v>
      </c>
      <c r="C151" s="252"/>
      <c r="D151" s="252"/>
      <c r="E151" s="252"/>
      <c r="F151" s="252"/>
      <c r="G151" s="252"/>
      <c r="H151" s="252"/>
      <c r="I151" s="252"/>
      <c r="J151" s="252"/>
      <c r="K151" s="252"/>
      <c r="L151" s="252"/>
      <c r="M151" s="252"/>
      <c r="N151" s="252"/>
      <c r="O151" s="252"/>
      <c r="P151" s="252"/>
      <c r="Q151" s="252"/>
      <c r="R151" s="252"/>
      <c r="S151" s="252"/>
      <c r="T151" s="252"/>
      <c r="U151" s="252"/>
    </row>
    <row r="152" spans="2:21" s="25" customFormat="1" ht="24.6" customHeight="1">
      <c r="B152" s="252" t="s">
        <v>104</v>
      </c>
      <c r="C152" s="252"/>
      <c r="D152" s="252"/>
      <c r="E152" s="252"/>
      <c r="F152" s="252"/>
      <c r="G152" s="252"/>
      <c r="H152" s="252"/>
      <c r="I152" s="252"/>
      <c r="J152" s="252"/>
      <c r="K152" s="252"/>
      <c r="L152" s="252"/>
      <c r="M152" s="252"/>
      <c r="N152" s="252"/>
      <c r="O152" s="252"/>
      <c r="P152" s="252"/>
      <c r="Q152" s="252"/>
      <c r="R152" s="252"/>
      <c r="S152" s="252"/>
      <c r="T152" s="252"/>
      <c r="U152" s="252"/>
    </row>
    <row r="153" spans="2:21" s="25" customFormat="1" ht="24.6" customHeight="1">
      <c r="B153" s="252" t="s">
        <v>108</v>
      </c>
      <c r="C153" s="427"/>
      <c r="D153" s="427"/>
      <c r="E153" s="427"/>
      <c r="F153" s="427"/>
      <c r="G153" s="427"/>
      <c r="H153" s="427"/>
      <c r="I153" s="427"/>
      <c r="J153" s="427"/>
      <c r="K153" s="427"/>
      <c r="L153" s="427"/>
      <c r="M153" s="427"/>
      <c r="N153" s="427"/>
      <c r="O153" s="427"/>
      <c r="P153" s="427"/>
      <c r="Q153" s="427"/>
      <c r="R153" s="427"/>
      <c r="S153" s="427"/>
      <c r="T153" s="427"/>
      <c r="U153" s="427"/>
    </row>
    <row r="154" spans="2:21" s="25" customFormat="1" ht="19.2" customHeight="1">
      <c r="B154" s="428" t="s">
        <v>106</v>
      </c>
      <c r="C154" s="428"/>
      <c r="D154" s="428"/>
      <c r="E154" s="428"/>
      <c r="F154" s="428"/>
      <c r="G154" s="428"/>
      <c r="H154" s="428"/>
      <c r="I154" s="428"/>
      <c r="J154" s="428"/>
      <c r="K154" s="428"/>
      <c r="L154" s="428"/>
      <c r="M154" s="428"/>
      <c r="N154" s="428"/>
      <c r="O154" s="428"/>
      <c r="P154" s="428"/>
      <c r="Q154" s="428"/>
      <c r="R154" s="428"/>
      <c r="S154" s="428"/>
      <c r="T154" s="428"/>
      <c r="U154" s="428"/>
    </row>
    <row r="155" spans="2:21" ht="36.6" customHeight="1">
      <c r="B155" s="252" t="s">
        <v>114</v>
      </c>
      <c r="C155" s="252"/>
      <c r="D155" s="252"/>
      <c r="E155" s="252"/>
      <c r="F155" s="252"/>
      <c r="G155" s="252"/>
      <c r="H155" s="252"/>
      <c r="I155" s="252"/>
      <c r="J155" s="252"/>
      <c r="K155" s="252"/>
      <c r="L155" s="252"/>
      <c r="M155" s="252"/>
      <c r="N155" s="252"/>
      <c r="O155" s="252"/>
      <c r="P155" s="252"/>
      <c r="Q155" s="252"/>
      <c r="R155" s="252"/>
      <c r="S155" s="252"/>
      <c r="T155" s="252"/>
      <c r="U155" s="252"/>
    </row>
    <row r="156" spans="2:21" ht="27.75" customHeight="1">
      <c r="B156" s="67"/>
      <c r="C156" s="67"/>
      <c r="D156" s="67"/>
      <c r="E156" s="67"/>
      <c r="F156" s="67"/>
      <c r="G156" s="67"/>
      <c r="H156" s="67"/>
      <c r="I156" s="67"/>
      <c r="J156" s="67"/>
      <c r="K156" s="67"/>
      <c r="L156" s="67"/>
      <c r="M156" s="67"/>
      <c r="N156" s="67"/>
      <c r="O156" s="67"/>
      <c r="P156" s="67"/>
      <c r="Q156" s="67"/>
      <c r="R156" s="67"/>
      <c r="S156" s="67"/>
      <c r="T156" s="67"/>
      <c r="U156" s="67"/>
    </row>
    <row r="157" spans="2:21">
      <c r="B157" s="97"/>
    </row>
  </sheetData>
  <mergeCells count="475">
    <mergeCell ref="B153:U153"/>
    <mergeCell ref="B154:U154"/>
    <mergeCell ref="Q128:R129"/>
    <mergeCell ref="B110:D112"/>
    <mergeCell ref="E110:E112"/>
    <mergeCell ref="P111:P112"/>
    <mergeCell ref="F111:F112"/>
    <mergeCell ref="B113:D115"/>
    <mergeCell ref="E113:E115"/>
    <mergeCell ref="F114:F115"/>
    <mergeCell ref="G114:G115"/>
    <mergeCell ref="H114:H115"/>
    <mergeCell ref="I114:I115"/>
    <mergeCell ref="J114:J115"/>
    <mergeCell ref="K114:K115"/>
    <mergeCell ref="L114:L115"/>
    <mergeCell ref="M114:M115"/>
    <mergeCell ref="N114:N115"/>
    <mergeCell ref="O114:O115"/>
    <mergeCell ref="P114:P115"/>
    <mergeCell ref="Q114:Q115"/>
    <mergeCell ref="Q124:R126"/>
    <mergeCell ref="O111:O112"/>
    <mergeCell ref="R111:R112"/>
    <mergeCell ref="S19:S21"/>
    <mergeCell ref="T26:U27"/>
    <mergeCell ref="T50:U52"/>
    <mergeCell ref="K48:L48"/>
    <mergeCell ref="K50:L50"/>
    <mergeCell ref="S26:S27"/>
    <mergeCell ref="S29:S30"/>
    <mergeCell ref="T32:U33"/>
    <mergeCell ref="K37:L37"/>
    <mergeCell ref="T35:U36"/>
    <mergeCell ref="P41:P43"/>
    <mergeCell ref="Q39:R39"/>
    <mergeCell ref="T41:U43"/>
    <mergeCell ref="M38:N38"/>
    <mergeCell ref="M26:R27"/>
    <mergeCell ref="K27:L27"/>
    <mergeCell ref="T37:U39"/>
    <mergeCell ref="S37:S39"/>
    <mergeCell ref="Q37:R37"/>
    <mergeCell ref="Q41:R43"/>
    <mergeCell ref="O41:O43"/>
    <mergeCell ref="K32:L32"/>
    <mergeCell ref="T45:U48"/>
    <mergeCell ref="M29:R30"/>
    <mergeCell ref="T67:U68"/>
    <mergeCell ref="S69:S70"/>
    <mergeCell ref="T69:U70"/>
    <mergeCell ref="M45:R48"/>
    <mergeCell ref="M60:R63"/>
    <mergeCell ref="S60:S63"/>
    <mergeCell ref="S56:S59"/>
    <mergeCell ref="T56:U59"/>
    <mergeCell ref="M52:N52"/>
    <mergeCell ref="Q52:R52"/>
    <mergeCell ref="M56:R59"/>
    <mergeCell ref="M54:R55"/>
    <mergeCell ref="T60:U63"/>
    <mergeCell ref="M67:R68"/>
    <mergeCell ref="W54:W55"/>
    <mergeCell ref="G55:I55"/>
    <mergeCell ref="J55:L55"/>
    <mergeCell ref="E50:E52"/>
    <mergeCell ref="T29:U30"/>
    <mergeCell ref="M32:R33"/>
    <mergeCell ref="S32:S33"/>
    <mergeCell ref="K35:L35"/>
    <mergeCell ref="M35:N35"/>
    <mergeCell ref="G33:H33"/>
    <mergeCell ref="Q35:R35"/>
    <mergeCell ref="S35:S36"/>
    <mergeCell ref="G35:H35"/>
    <mergeCell ref="G36:H36"/>
    <mergeCell ref="M36:N36"/>
    <mergeCell ref="Q36:R36"/>
    <mergeCell ref="G32:H32"/>
    <mergeCell ref="G46:H46"/>
    <mergeCell ref="K33:L33"/>
    <mergeCell ref="G30:H30"/>
    <mergeCell ref="G41:H43"/>
    <mergeCell ref="S54:S55"/>
    <mergeCell ref="T54:U55"/>
    <mergeCell ref="G39:H39"/>
    <mergeCell ref="B8:B27"/>
    <mergeCell ref="E37:E39"/>
    <mergeCell ref="T104:U105"/>
    <mergeCell ref="T107:U109"/>
    <mergeCell ref="G74:I74"/>
    <mergeCell ref="J74:L74"/>
    <mergeCell ref="P74:R74"/>
    <mergeCell ref="M74:O74"/>
    <mergeCell ref="R114:R115"/>
    <mergeCell ref="M77:R77"/>
    <mergeCell ref="M86:N86"/>
    <mergeCell ref="K86:L86"/>
    <mergeCell ref="Q81:R81"/>
    <mergeCell ref="Q82:R82"/>
    <mergeCell ref="M98:N98"/>
    <mergeCell ref="G107:R107"/>
    <mergeCell ref="Q108:R108"/>
    <mergeCell ref="G111:G112"/>
    <mergeCell ref="B76:U76"/>
    <mergeCell ref="B77:D78"/>
    <mergeCell ref="I108:J108"/>
    <mergeCell ref="T74:U74"/>
    <mergeCell ref="O108:P108"/>
    <mergeCell ref="B106:U106"/>
    <mergeCell ref="B107:D109"/>
    <mergeCell ref="E107:E109"/>
    <mergeCell ref="G67:L67"/>
    <mergeCell ref="M41:N43"/>
    <mergeCell ref="J41:J43"/>
    <mergeCell ref="G47:H47"/>
    <mergeCell ref="K45:L45"/>
    <mergeCell ref="K46:L46"/>
    <mergeCell ref="J63:L63"/>
    <mergeCell ref="G62:I62"/>
    <mergeCell ref="I41:I43"/>
    <mergeCell ref="K41:L43"/>
    <mergeCell ref="K69:L69"/>
    <mergeCell ref="M64:R65"/>
    <mergeCell ref="M51:N51"/>
    <mergeCell ref="J62:L62"/>
    <mergeCell ref="J57:L57"/>
    <mergeCell ref="J56:L56"/>
    <mergeCell ref="J58:L58"/>
    <mergeCell ref="G54:L54"/>
    <mergeCell ref="G45:H45"/>
    <mergeCell ref="G61:I61"/>
    <mergeCell ref="E72:E73"/>
    <mergeCell ref="E69:E70"/>
    <mergeCell ref="E67:E68"/>
    <mergeCell ref="F67:F68"/>
    <mergeCell ref="F72:F73"/>
    <mergeCell ref="C26:D27"/>
    <mergeCell ref="D47:D48"/>
    <mergeCell ref="G27:H27"/>
    <mergeCell ref="G29:H29"/>
    <mergeCell ref="C8:D9"/>
    <mergeCell ref="K39:L39"/>
    <mergeCell ref="E8:E11"/>
    <mergeCell ref="E32:E33"/>
    <mergeCell ref="E35:E36"/>
    <mergeCell ref="K36:L36"/>
    <mergeCell ref="C10:D11"/>
    <mergeCell ref="C12:D13"/>
    <mergeCell ref="C14:D15"/>
    <mergeCell ref="B35:D36"/>
    <mergeCell ref="K38:L38"/>
    <mergeCell ref="G38:H38"/>
    <mergeCell ref="B32:D33"/>
    <mergeCell ref="C16:D17"/>
    <mergeCell ref="K10:L10"/>
    <mergeCell ref="K9:L9"/>
    <mergeCell ref="G10:H10"/>
    <mergeCell ref="G37:H37"/>
    <mergeCell ref="G11:H11"/>
    <mergeCell ref="B37:D39"/>
    <mergeCell ref="B29:D30"/>
    <mergeCell ref="G18:H18"/>
    <mergeCell ref="K18:L18"/>
    <mergeCell ref="C18:D18"/>
    <mergeCell ref="C19:D21"/>
    <mergeCell ref="B7:U7"/>
    <mergeCell ref="G8:H8"/>
    <mergeCell ref="K8:L8"/>
    <mergeCell ref="M8:R9"/>
    <mergeCell ref="G9:H9"/>
    <mergeCell ref="M37:N37"/>
    <mergeCell ref="Q38:R38"/>
    <mergeCell ref="M39:N39"/>
    <mergeCell ref="S8:S18"/>
    <mergeCell ref="E22:E25"/>
    <mergeCell ref="G22:H22"/>
    <mergeCell ref="K22:L22"/>
    <mergeCell ref="S22:S25"/>
    <mergeCell ref="G23:H23"/>
    <mergeCell ref="K23:L23"/>
    <mergeCell ref="G24:H24"/>
    <mergeCell ref="E19:E21"/>
    <mergeCell ref="K13:L13"/>
    <mergeCell ref="K12:L12"/>
    <mergeCell ref="K14:L14"/>
    <mergeCell ref="G15:H15"/>
    <mergeCell ref="G26:H26"/>
    <mergeCell ref="K26:L26"/>
    <mergeCell ref="K30:L30"/>
    <mergeCell ref="E12:E15"/>
    <mergeCell ref="G13:H13"/>
    <mergeCell ref="E16:E17"/>
    <mergeCell ref="G20:H20"/>
    <mergeCell ref="K20:L20"/>
    <mergeCell ref="K15:L15"/>
    <mergeCell ref="G12:H12"/>
    <mergeCell ref="K24:L24"/>
    <mergeCell ref="B2:U2"/>
    <mergeCell ref="B3:U3"/>
    <mergeCell ref="F5:F6"/>
    <mergeCell ref="G5:L5"/>
    <mergeCell ref="M5:R5"/>
    <mergeCell ref="S5:S6"/>
    <mergeCell ref="T5:U6"/>
    <mergeCell ref="G6:H6"/>
    <mergeCell ref="K6:L6"/>
    <mergeCell ref="M6:N6"/>
    <mergeCell ref="Q6:R6"/>
    <mergeCell ref="E5:E6"/>
    <mergeCell ref="B5:D6"/>
    <mergeCell ref="J60:L60"/>
    <mergeCell ref="Q51:R51"/>
    <mergeCell ref="G48:H48"/>
    <mergeCell ref="G52:H52"/>
    <mergeCell ref="E45:E48"/>
    <mergeCell ref="B45:C48"/>
    <mergeCell ref="M10:N10"/>
    <mergeCell ref="Q11:R11"/>
    <mergeCell ref="M11:N11"/>
    <mergeCell ref="K11:L11"/>
    <mergeCell ref="B41:D43"/>
    <mergeCell ref="Q10:R10"/>
    <mergeCell ref="E26:E27"/>
    <mergeCell ref="K29:L29"/>
    <mergeCell ref="E29:E30"/>
    <mergeCell ref="C22:D25"/>
    <mergeCell ref="E41:E43"/>
    <mergeCell ref="F41:F43"/>
    <mergeCell ref="M12:R21"/>
    <mergeCell ref="G14:H14"/>
    <mergeCell ref="G21:H21"/>
    <mergeCell ref="K21:L21"/>
    <mergeCell ref="G19:H19"/>
    <mergeCell ref="K19:L19"/>
    <mergeCell ref="S41:S43"/>
    <mergeCell ref="S45:S48"/>
    <mergeCell ref="G50:H50"/>
    <mergeCell ref="J61:L61"/>
    <mergeCell ref="G63:I63"/>
    <mergeCell ref="G51:H51"/>
    <mergeCell ref="K51:L51"/>
    <mergeCell ref="B56:D59"/>
    <mergeCell ref="B54:D55"/>
    <mergeCell ref="G59:I59"/>
    <mergeCell ref="J59:L59"/>
    <mergeCell ref="E60:E63"/>
    <mergeCell ref="E56:E59"/>
    <mergeCell ref="E54:E55"/>
    <mergeCell ref="F54:F55"/>
    <mergeCell ref="B60:D63"/>
    <mergeCell ref="B50:D52"/>
    <mergeCell ref="G56:I56"/>
    <mergeCell ref="G57:I57"/>
    <mergeCell ref="G58:I58"/>
    <mergeCell ref="K52:L52"/>
    <mergeCell ref="K47:L47"/>
    <mergeCell ref="S50:S52"/>
    <mergeCell ref="G60:I60"/>
    <mergeCell ref="B131:D132"/>
    <mergeCell ref="E124:E126"/>
    <mergeCell ref="S124:S126"/>
    <mergeCell ref="T100:U102"/>
    <mergeCell ref="G77:L77"/>
    <mergeCell ref="G78:H78"/>
    <mergeCell ref="T77:U78"/>
    <mergeCell ref="S86:S87"/>
    <mergeCell ref="S77:S78"/>
    <mergeCell ref="T97:U99"/>
    <mergeCell ref="G98:H98"/>
    <mergeCell ref="G97:P97"/>
    <mergeCell ref="T83:U84"/>
    <mergeCell ref="S79:S82"/>
    <mergeCell ref="K81:L81"/>
    <mergeCell ref="T79:U82"/>
    <mergeCell ref="M82:N82"/>
    <mergeCell ref="M87:N87"/>
    <mergeCell ref="G84:H84"/>
    <mergeCell ref="M78:N78"/>
    <mergeCell ref="K78:L78"/>
    <mergeCell ref="M83:R84"/>
    <mergeCell ref="Q78:R78"/>
    <mergeCell ref="Q87:R87"/>
    <mergeCell ref="T146:U149"/>
    <mergeCell ref="M146:R149"/>
    <mergeCell ref="C146:D147"/>
    <mergeCell ref="E146:E149"/>
    <mergeCell ref="C148:D149"/>
    <mergeCell ref="T124:U126"/>
    <mergeCell ref="G108:H108"/>
    <mergeCell ref="B128:D129"/>
    <mergeCell ref="E128:E129"/>
    <mergeCell ref="B124:D126"/>
    <mergeCell ref="K108:L108"/>
    <mergeCell ref="M108:N108"/>
    <mergeCell ref="K133:L133"/>
    <mergeCell ref="G133:H133"/>
    <mergeCell ref="B130:U130"/>
    <mergeCell ref="S135:S136"/>
    <mergeCell ref="T135:U136"/>
    <mergeCell ref="B138:U138"/>
    <mergeCell ref="I135:L135"/>
    <mergeCell ref="I136:L136"/>
    <mergeCell ref="B140:D140"/>
    <mergeCell ref="G135:H135"/>
    <mergeCell ref="G136:H136"/>
    <mergeCell ref="B135:D136"/>
    <mergeCell ref="E135:E136"/>
    <mergeCell ref="T90:U92"/>
    <mergeCell ref="G94:I94"/>
    <mergeCell ref="J94:L94"/>
    <mergeCell ref="M94:R94"/>
    <mergeCell ref="T93:U94"/>
    <mergeCell ref="E104:E105"/>
    <mergeCell ref="B90:D92"/>
    <mergeCell ref="E90:E92"/>
    <mergeCell ref="Q104:R105"/>
    <mergeCell ref="S104:S105"/>
    <mergeCell ref="E100:E102"/>
    <mergeCell ref="B100:D102"/>
    <mergeCell ref="B97:D99"/>
    <mergeCell ref="F97:F99"/>
    <mergeCell ref="G90:L90"/>
    <mergeCell ref="S97:S99"/>
    <mergeCell ref="I98:J98"/>
    <mergeCell ref="O98:P98"/>
    <mergeCell ref="Q97:R99"/>
    <mergeCell ref="K98:L98"/>
    <mergeCell ref="B95:D95"/>
    <mergeCell ref="G95:I95"/>
    <mergeCell ref="J95:L95"/>
    <mergeCell ref="M95:R95"/>
    <mergeCell ref="B155:U155"/>
    <mergeCell ref="S128:S129"/>
    <mergeCell ref="T128:U129"/>
    <mergeCell ref="M128:N129"/>
    <mergeCell ref="I128:J128"/>
    <mergeCell ref="G129:H129"/>
    <mergeCell ref="S107:S109"/>
    <mergeCell ref="G93:I93"/>
    <mergeCell ref="J93:L93"/>
    <mergeCell ref="B152:U152"/>
    <mergeCell ref="B151:U151"/>
    <mergeCell ref="B93:D94"/>
    <mergeCell ref="E93:E94"/>
    <mergeCell ref="M93:R93"/>
    <mergeCell ref="F107:F109"/>
    <mergeCell ref="E97:E99"/>
    <mergeCell ref="T95:U95"/>
    <mergeCell ref="S100:S102"/>
    <mergeCell ref="Q100:R102"/>
    <mergeCell ref="B104:D105"/>
    <mergeCell ref="J148:L149"/>
    <mergeCell ref="B133:B134"/>
    <mergeCell ref="M144:R145"/>
    <mergeCell ref="J145:L145"/>
    <mergeCell ref="T8:U25"/>
    <mergeCell ref="G16:H16"/>
    <mergeCell ref="K16:L16"/>
    <mergeCell ref="G17:H17"/>
    <mergeCell ref="K17:L17"/>
    <mergeCell ref="M50:N50"/>
    <mergeCell ref="Q50:R50"/>
    <mergeCell ref="B79:B84"/>
    <mergeCell ref="K83:L83"/>
    <mergeCell ref="M81:N81"/>
    <mergeCell ref="G79:H79"/>
    <mergeCell ref="C79:D80"/>
    <mergeCell ref="K82:L82"/>
    <mergeCell ref="K80:L80"/>
    <mergeCell ref="G82:H82"/>
    <mergeCell ref="K79:L79"/>
    <mergeCell ref="G81:H81"/>
    <mergeCell ref="G83:H83"/>
    <mergeCell ref="C83:D84"/>
    <mergeCell ref="C81:D82"/>
    <mergeCell ref="G80:H80"/>
    <mergeCell ref="S83:S84"/>
    <mergeCell ref="K84:L84"/>
    <mergeCell ref="M79:R80"/>
    <mergeCell ref="K134:L134"/>
    <mergeCell ref="F131:F132"/>
    <mergeCell ref="S144:S145"/>
    <mergeCell ref="S146:S149"/>
    <mergeCell ref="G145:I145"/>
    <mergeCell ref="B86:D87"/>
    <mergeCell ref="G25:H25"/>
    <mergeCell ref="K25:L25"/>
    <mergeCell ref="M22:R25"/>
    <mergeCell ref="Q86:R86"/>
    <mergeCell ref="F90:F92"/>
    <mergeCell ref="G91:I92"/>
    <mergeCell ref="J91:L92"/>
    <mergeCell ref="S90:S92"/>
    <mergeCell ref="M90:R90"/>
    <mergeCell ref="M91:R92"/>
    <mergeCell ref="K87:L87"/>
    <mergeCell ref="G87:H87"/>
    <mergeCell ref="B89:U89"/>
    <mergeCell ref="G86:H86"/>
    <mergeCell ref="T86:U87"/>
    <mergeCell ref="G146:I147"/>
    <mergeCell ref="E140:U140"/>
    <mergeCell ref="M135:R136"/>
    <mergeCell ref="B150:U150"/>
    <mergeCell ref="M133:R133"/>
    <mergeCell ref="S133:S134"/>
    <mergeCell ref="M131:R131"/>
    <mergeCell ref="S131:S132"/>
    <mergeCell ref="G132:H132"/>
    <mergeCell ref="K132:L132"/>
    <mergeCell ref="B120:D122"/>
    <mergeCell ref="E120:E122"/>
    <mergeCell ref="Q117:R122"/>
    <mergeCell ref="S117:S122"/>
    <mergeCell ref="T117:U122"/>
    <mergeCell ref="Q134:R134"/>
    <mergeCell ref="T133:U134"/>
    <mergeCell ref="M134:N134"/>
    <mergeCell ref="F146:F147"/>
    <mergeCell ref="F148:F149"/>
    <mergeCell ref="B144:D145"/>
    <mergeCell ref="E144:E145"/>
    <mergeCell ref="F144:F145"/>
    <mergeCell ref="G144:L144"/>
    <mergeCell ref="B146:B149"/>
    <mergeCell ref="G148:I149"/>
    <mergeCell ref="J146:L147"/>
    <mergeCell ref="T110:U115"/>
    <mergeCell ref="T144:U145"/>
    <mergeCell ref="M132:N132"/>
    <mergeCell ref="B141:D141"/>
    <mergeCell ref="E141:U141"/>
    <mergeCell ref="L111:L112"/>
    <mergeCell ref="K111:K112"/>
    <mergeCell ref="C133:D133"/>
    <mergeCell ref="G131:L131"/>
    <mergeCell ref="Q111:Q112"/>
    <mergeCell ref="H111:H112"/>
    <mergeCell ref="N111:N112"/>
    <mergeCell ref="M111:M112"/>
    <mergeCell ref="E117:E119"/>
    <mergeCell ref="Q132:R132"/>
    <mergeCell ref="T131:U132"/>
    <mergeCell ref="J111:J112"/>
    <mergeCell ref="I111:I112"/>
    <mergeCell ref="B117:D119"/>
    <mergeCell ref="S110:S115"/>
    <mergeCell ref="C134:D134"/>
    <mergeCell ref="E131:E132"/>
    <mergeCell ref="G134:H134"/>
    <mergeCell ref="B64:D65"/>
    <mergeCell ref="E64:E65"/>
    <mergeCell ref="F64:F65"/>
    <mergeCell ref="G64:I65"/>
    <mergeCell ref="J64:L65"/>
    <mergeCell ref="S64:S65"/>
    <mergeCell ref="T64:U65"/>
    <mergeCell ref="F77:F78"/>
    <mergeCell ref="E77:E78"/>
    <mergeCell ref="T72:U73"/>
    <mergeCell ref="M73:O73"/>
    <mergeCell ref="B69:D70"/>
    <mergeCell ref="B72:D73"/>
    <mergeCell ref="B67:D68"/>
    <mergeCell ref="B74:D74"/>
    <mergeCell ref="S72:S73"/>
    <mergeCell ref="M69:R70"/>
    <mergeCell ref="S67:S68"/>
    <mergeCell ref="G73:I73"/>
    <mergeCell ref="J73:L73"/>
    <mergeCell ref="K68:L68"/>
    <mergeCell ref="K70:L70"/>
    <mergeCell ref="G72:R72"/>
    <mergeCell ref="P73:R73"/>
  </mergeCells>
  <pageMargins left="0.31496062992125984" right="0.11811023622047245" top="0.55118110236220474" bottom="0.15748031496062992" header="0.31496062992125984" footer="0.31496062992125984"/>
  <pageSetup paperSize="9" scale="53" fitToHeight="0" orientation="portrait" r:id="rId1"/>
  <rowBreaks count="1" manualBreakCount="1">
    <brk id="87"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2019-07-09T06:33:28Z</dcterms:modified>
</cp:coreProperties>
</file>