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showInkAnnotation="0" codeName="ЭтаКнига" defaultThemeVersion="124226"/>
  <bookViews>
    <workbookView xWindow="432" yWindow="5196" windowWidth="16596" windowHeight="5748" tabRatio="707"/>
  </bookViews>
  <sheets>
    <sheet name="2. Тарифы" sheetId="2" r:id="rId1"/>
  </sheets>
  <externalReferences>
    <externalReference r:id="rId2"/>
  </externalReferences>
  <definedNames>
    <definedName name="БазовыйТариф">#REF!</definedName>
    <definedName name="безКАСКО">#REF!</definedName>
    <definedName name="До600">#REF!</definedName>
    <definedName name="Коммерческий">#REF!</definedName>
    <definedName name="КС">'2. Тарифы'!#REF!*2/3</definedName>
    <definedName name="менее20">#REF!</definedName>
    <definedName name="НеВсеДокументы">#REF!</definedName>
    <definedName name="НеПартнер">#REF!</definedName>
    <definedName name="НеПодтвержденныйДоход">[1]ценообразование!$C$5</definedName>
    <definedName name="НеПремиум">[1]ценообразование!$E$5</definedName>
    <definedName name="НетВУ">#REF!</definedName>
    <definedName name="_xlnm.Print_Area" localSheetId="0">'2. Тарифы'!$A$1:$V$172</definedName>
    <definedName name="от20до50">#REF!</definedName>
    <definedName name="От600До1200">#REF!</definedName>
    <definedName name="Отечественный">#REF!</definedName>
    <definedName name="Партнер2категории">#REF!</definedName>
    <definedName name="Подержанный">#REF!</definedName>
    <definedName name="Субсидия">#REF!</definedName>
    <definedName name="УскореннаяАвторизация">#REF!</definedName>
    <definedName name="ФЛ">#REF!</definedName>
  </definedNames>
  <calcPr calcId="145621"/>
</workbook>
</file>

<file path=xl/calcChain.xml><?xml version="1.0" encoding="utf-8"?>
<calcChain xmlns="http://schemas.openxmlformats.org/spreadsheetml/2006/main">
  <c r="J63" i="2" l="1"/>
  <c r="J61" i="2" l="1"/>
  <c r="J62" i="2"/>
  <c r="J64" i="2"/>
  <c r="J65" i="2"/>
  <c r="J66" i="2"/>
  <c r="J67" i="2"/>
  <c r="J60" i="2"/>
  <c r="K17" i="2" l="1"/>
  <c r="K16" i="2"/>
  <c r="P138" i="2" l="1"/>
  <c r="L138" i="2"/>
  <c r="P137" i="2"/>
  <c r="L137" i="2"/>
  <c r="P134" i="2"/>
  <c r="P135" i="2"/>
  <c r="P133" i="2"/>
  <c r="N134" i="2"/>
  <c r="N135" i="2"/>
  <c r="N133" i="2"/>
  <c r="L134" i="2"/>
  <c r="L135" i="2"/>
  <c r="L133" i="2"/>
  <c r="J134" i="2"/>
  <c r="J135" i="2"/>
  <c r="J133" i="2"/>
  <c r="H134" i="2"/>
  <c r="H135" i="2"/>
  <c r="H133" i="2"/>
  <c r="K20" i="2"/>
  <c r="K21" i="2"/>
  <c r="K19" i="2"/>
  <c r="J20" i="2"/>
  <c r="J21" i="2"/>
  <c r="J19" i="2"/>
  <c r="I20" i="2"/>
  <c r="I21" i="2"/>
  <c r="I19" i="2"/>
  <c r="K25" i="2"/>
  <c r="J25" i="2"/>
  <c r="I25" i="2"/>
  <c r="K24" i="2"/>
  <c r="J24" i="2"/>
  <c r="I24" i="2"/>
  <c r="K23" i="2"/>
  <c r="J23" i="2"/>
  <c r="I23" i="2"/>
  <c r="K22" i="2"/>
  <c r="J22" i="2"/>
  <c r="I22" i="2"/>
  <c r="J17" i="2" l="1"/>
  <c r="I17" i="2"/>
  <c r="J16" i="2"/>
  <c r="I16" i="2"/>
  <c r="J84" i="2" l="1"/>
  <c r="Q56" i="2" l="1"/>
  <c r="G56" i="2"/>
  <c r="J56" i="2" s="1"/>
  <c r="P56" i="2" s="1"/>
  <c r="Q55" i="2"/>
  <c r="G55" i="2"/>
  <c r="M55" i="2" s="1"/>
  <c r="Q54" i="2"/>
  <c r="G54" i="2"/>
  <c r="J54" i="2" s="1"/>
  <c r="P54" i="2" s="1"/>
  <c r="I56" i="2" l="1"/>
  <c r="O56" i="2" s="1"/>
  <c r="M54" i="2"/>
  <c r="M56" i="2"/>
  <c r="I54" i="2"/>
  <c r="O54" i="2" s="1"/>
  <c r="J55" i="2"/>
  <c r="P55" i="2" s="1"/>
  <c r="I55" i="2"/>
  <c r="O55" i="2" s="1"/>
  <c r="K52" i="2" l="1"/>
  <c r="K51" i="2"/>
  <c r="K50" i="2"/>
  <c r="K49" i="2"/>
  <c r="J18" i="2" l="1"/>
  <c r="I18" i="2"/>
  <c r="K18" i="2"/>
  <c r="I149" i="2" l="1"/>
  <c r="J149" i="2"/>
  <c r="J148" i="2"/>
  <c r="I148" i="2"/>
  <c r="O97" i="2"/>
  <c r="P97" i="2"/>
  <c r="P96" i="2"/>
  <c r="O96" i="2"/>
  <c r="I97" i="2"/>
  <c r="J97" i="2"/>
  <c r="J96" i="2"/>
  <c r="I96" i="2"/>
  <c r="I91" i="2"/>
  <c r="J91" i="2"/>
  <c r="I92" i="2"/>
  <c r="J92" i="2"/>
  <c r="J89" i="2"/>
  <c r="I89" i="2"/>
  <c r="M84" i="2"/>
  <c r="J50" i="2"/>
  <c r="J51" i="2"/>
  <c r="J52" i="2"/>
  <c r="J49" i="2"/>
  <c r="I50" i="2"/>
  <c r="I51" i="2"/>
  <c r="I52" i="2"/>
  <c r="I49" i="2"/>
  <c r="J44" i="2"/>
  <c r="I44" i="2"/>
  <c r="I39" i="2"/>
  <c r="J39" i="2"/>
  <c r="I40" i="2"/>
  <c r="J40" i="2"/>
  <c r="I41" i="2"/>
  <c r="J41" i="2"/>
  <c r="I42" i="2"/>
  <c r="J42" i="2"/>
  <c r="J38" i="2"/>
  <c r="I38" i="2"/>
  <c r="J36" i="2"/>
  <c r="J35" i="2"/>
  <c r="I36" i="2"/>
  <c r="I35" i="2"/>
  <c r="J33" i="2"/>
  <c r="J32" i="2"/>
  <c r="I33" i="2"/>
  <c r="I32" i="2"/>
  <c r="I29" i="2"/>
  <c r="J29" i="2"/>
  <c r="I30" i="2"/>
  <c r="J30" i="2"/>
  <c r="I12" i="2"/>
  <c r="I9" i="2"/>
  <c r="J9" i="2"/>
  <c r="I10" i="2"/>
  <c r="J10" i="2"/>
  <c r="I11" i="2"/>
  <c r="J11" i="2"/>
  <c r="J12" i="2"/>
  <c r="I13" i="2"/>
  <c r="J13" i="2"/>
  <c r="I14" i="2"/>
  <c r="J14" i="2"/>
  <c r="I15" i="2"/>
  <c r="J15" i="2"/>
  <c r="J8" i="2"/>
  <c r="I8" i="2"/>
  <c r="K36" i="2" l="1"/>
  <c r="K35" i="2"/>
  <c r="K15" i="2" l="1"/>
  <c r="K14" i="2"/>
  <c r="K13" i="2"/>
  <c r="K12" i="2"/>
  <c r="P84" i="2" l="1"/>
  <c r="G93" i="2"/>
  <c r="M38" i="2"/>
  <c r="M91" i="2"/>
  <c r="K91" i="2"/>
  <c r="M10" i="2"/>
  <c r="P10" i="2" l="1"/>
  <c r="O10" i="2"/>
  <c r="I93" i="2"/>
  <c r="J93" i="2"/>
  <c r="Q91" i="2"/>
  <c r="O91" i="2"/>
  <c r="P91" i="2"/>
  <c r="P38" i="2"/>
  <c r="O38" i="2"/>
  <c r="M42" i="2"/>
  <c r="K42" i="2"/>
  <c r="Q42" i="2" s="1"/>
  <c r="M41" i="2"/>
  <c r="K41" i="2"/>
  <c r="Q41" i="2" s="1"/>
  <c r="M40" i="2"/>
  <c r="K40" i="2"/>
  <c r="Q40" i="2" s="1"/>
  <c r="O41" i="2" l="1"/>
  <c r="P41" i="2"/>
  <c r="O40" i="2"/>
  <c r="P40" i="2"/>
  <c r="P42" i="2"/>
  <c r="O42" i="2"/>
  <c r="K149" i="2"/>
  <c r="Q149" i="2" s="1"/>
  <c r="K148" i="2"/>
  <c r="M149" i="2" l="1"/>
  <c r="K89" i="2"/>
  <c r="M44" i="2"/>
  <c r="K44" i="2"/>
  <c r="Q44" i="2" s="1"/>
  <c r="K38" i="2"/>
  <c r="Q10" i="2"/>
  <c r="K8" i="2"/>
  <c r="O44" i="2" l="1"/>
  <c r="P44" i="2"/>
  <c r="J90" i="2"/>
  <c r="I90" i="2"/>
  <c r="P149" i="2"/>
  <c r="O149" i="2"/>
  <c r="K30" i="2"/>
  <c r="K10" i="2"/>
  <c r="Q38" i="2"/>
  <c r="K29" i="2"/>
  <c r="K90" i="2"/>
  <c r="K93" i="2"/>
  <c r="I94" i="2" l="1"/>
  <c r="J94" i="2"/>
  <c r="M92" i="2"/>
  <c r="K92" i="2"/>
  <c r="K94" i="2"/>
  <c r="K9" i="2"/>
  <c r="Q92" i="2" l="1"/>
  <c r="O92" i="2"/>
  <c r="P92" i="2"/>
  <c r="M11" i="2"/>
  <c r="K11" i="2"/>
  <c r="K39" i="2"/>
  <c r="M39" i="2"/>
  <c r="Q11" i="2" l="1"/>
  <c r="O11" i="2"/>
  <c r="P11" i="2"/>
  <c r="Q39" i="2"/>
  <c r="P39" i="2"/>
  <c r="O39" i="2"/>
</calcChain>
</file>

<file path=xl/sharedStrings.xml><?xml version="1.0" encoding="utf-8"?>
<sst xmlns="http://schemas.openxmlformats.org/spreadsheetml/2006/main" count="449" uniqueCount="139">
  <si>
    <t>Наименование программы</t>
  </si>
  <si>
    <t>комплект документов</t>
  </si>
  <si>
    <t>ПВ, в %</t>
  </si>
  <si>
    <t>Срок кредита, в мес.</t>
  </si>
  <si>
    <t>Сумма кредита,  в рублях</t>
  </si>
  <si>
    <t>Новые а/м иностранных и  отечественных марок</t>
  </si>
  <si>
    <t>Полный</t>
  </si>
  <si>
    <t>от 40</t>
  </si>
  <si>
    <t>-</t>
  </si>
  <si>
    <t>6 - 72</t>
  </si>
  <si>
    <t>2 500 000</t>
  </si>
  <si>
    <t>15 - 39,99</t>
  </si>
  <si>
    <t>Подержанные а/м иностранных и  отечественных марок</t>
  </si>
  <si>
    <t>Новые а/м иностранных и отечественных марок</t>
  </si>
  <si>
    <t>4 900 000</t>
  </si>
  <si>
    <t>Подержанные а/м иностранных и отечественных марок</t>
  </si>
  <si>
    <t>с КАСКО</t>
  </si>
  <si>
    <t>без КАСКО</t>
  </si>
  <si>
    <t>2 документа / Полный</t>
  </si>
  <si>
    <t>Паспорт РФ / Полный</t>
  </si>
  <si>
    <t>20 - 39,99</t>
  </si>
  <si>
    <t>от 50</t>
  </si>
  <si>
    <t xml:space="preserve"> 6 - 72</t>
  </si>
  <si>
    <t>30 - 49,99</t>
  </si>
  <si>
    <r>
      <t>легковой автомобиль</t>
    </r>
    <r>
      <rPr>
        <b/>
        <sz val="10"/>
        <rFont val="Microsoft Sans Serif"/>
        <family val="2"/>
        <charset val="204"/>
      </rPr>
      <t xml:space="preserve"> с КАСКО</t>
    </r>
  </si>
  <si>
    <t>12 мес.</t>
  </si>
  <si>
    <t>24 мес.</t>
  </si>
  <si>
    <t>36 мес.</t>
  </si>
  <si>
    <t>мин. - 150 000
макс - 2 500 000</t>
  </si>
  <si>
    <t>от 20</t>
  </si>
  <si>
    <t>Коммерческие транспортные средства</t>
  </si>
  <si>
    <t>от 0</t>
  </si>
  <si>
    <t>1.75.01 Базовые процентные ставки по продукту "АвтоСтиль-Особый"</t>
  </si>
  <si>
    <t>без ФЗ или с ФЗ (1,75%)</t>
  </si>
  <si>
    <r>
      <t>Программа кредитования "</t>
    </r>
    <r>
      <rPr>
        <b/>
        <sz val="10"/>
        <rFont val="Microsoft Sans Serif"/>
        <family val="2"/>
        <charset val="204"/>
      </rPr>
      <t>Сертифицированные  а/м Hyundai и Kia</t>
    </r>
    <r>
      <rPr>
        <sz val="10"/>
        <rFont val="Microsoft Sans Serif"/>
        <family val="2"/>
        <charset val="204"/>
      </rPr>
      <t xml:space="preserve">" подержанных а/м </t>
    </r>
    <r>
      <rPr>
        <b/>
        <sz val="10"/>
        <rFont val="Microsoft Sans Serif"/>
        <family val="2"/>
        <charset val="204"/>
      </rPr>
      <t>Hyundai</t>
    </r>
    <r>
      <rPr>
        <sz val="10"/>
        <rFont val="Microsoft Sans Serif"/>
        <family val="2"/>
        <charset val="204"/>
      </rPr>
      <t xml:space="preserve"> и </t>
    </r>
    <r>
      <rPr>
        <b/>
        <sz val="10"/>
        <rFont val="Microsoft Sans Serif"/>
        <family val="2"/>
        <charset val="204"/>
      </rPr>
      <t>Kia</t>
    </r>
    <r>
      <rPr>
        <sz val="10"/>
        <rFont val="Microsoft Sans Serif"/>
        <family val="2"/>
        <charset val="204"/>
      </rPr>
      <t xml:space="preserve"> не старше 5 лет</t>
    </r>
  </si>
  <si>
    <t>Дополнительные программы кредитования</t>
  </si>
  <si>
    <r>
      <rPr>
        <b/>
        <sz val="10"/>
        <rFont val="Microsoft Sans Serif"/>
        <family val="2"/>
        <charset val="204"/>
      </rPr>
      <t>Подержанные</t>
    </r>
    <r>
      <rPr>
        <sz val="10"/>
        <rFont val="Microsoft Sans Serif"/>
        <family val="2"/>
        <charset val="204"/>
      </rPr>
      <t xml:space="preserve"> коммерческие а/м </t>
    </r>
    <r>
      <rPr>
        <b/>
        <sz val="10"/>
        <rFont val="Microsoft Sans Serif"/>
        <family val="2"/>
        <charset val="204"/>
      </rPr>
      <t>иност. и отечест.</t>
    </r>
    <r>
      <rPr>
        <sz val="10"/>
        <rFont val="Microsoft Sans Serif"/>
        <family val="2"/>
        <charset val="204"/>
      </rPr>
      <t xml:space="preserve"> марок</t>
    </r>
  </si>
  <si>
    <t>без ФЗ или 
с ФЗ (1,75%)</t>
  </si>
  <si>
    <t>без ФЗ или с ФЗ (3,036%, 1,75%)</t>
  </si>
  <si>
    <t>Наименование программы кредитования легкового а/м</t>
  </si>
  <si>
    <t>Экспресс программы кредитования легковых а/м (1 час)</t>
  </si>
  <si>
    <t>Классические программы кредитования легковых а/м (4 часа)</t>
  </si>
  <si>
    <t>0 - 39,99</t>
  </si>
  <si>
    <t>0 - 19,99</t>
  </si>
  <si>
    <t>Субсидируемые программы с автопроизводителями</t>
  </si>
  <si>
    <r>
      <rPr>
        <sz val="10"/>
        <rFont val="Microsoft Sans Serif"/>
        <family val="2"/>
        <charset val="204"/>
      </rPr>
      <t>Новые автомобили</t>
    </r>
    <r>
      <rPr>
        <b/>
        <sz val="10"/>
        <rFont val="Microsoft Sans Serif"/>
        <family val="2"/>
        <charset val="204"/>
      </rPr>
      <t xml:space="preserve">
"Lada Finance"</t>
    </r>
    <r>
      <rPr>
        <sz val="10"/>
        <rFont val="Microsoft Sans Serif"/>
        <family val="2"/>
        <charset val="204"/>
      </rPr>
      <t xml:space="preserve"> (марка Lada)</t>
    </r>
    <r>
      <rPr>
        <b/>
        <sz val="10"/>
        <rFont val="Microsoft Sans Serif"/>
        <family val="2"/>
        <charset val="204"/>
      </rPr>
      <t xml:space="preserve">
"Niva Finance" </t>
    </r>
    <r>
      <rPr>
        <sz val="10"/>
        <rFont val="Microsoft Sans Serif"/>
        <family val="2"/>
        <charset val="204"/>
      </rPr>
      <t>(марка Chevrolet Niva)</t>
    </r>
    <r>
      <rPr>
        <b/>
        <sz val="10"/>
        <rFont val="Microsoft Sans Serif"/>
        <family val="2"/>
        <charset val="204"/>
      </rPr>
      <t xml:space="preserve">
"Lifan Finance"</t>
    </r>
    <r>
      <rPr>
        <sz val="10"/>
        <rFont val="Microsoft Sans Serif"/>
        <family val="2"/>
        <charset val="204"/>
      </rPr>
      <t xml:space="preserve"> (марка Lifan)</t>
    </r>
    <r>
      <rPr>
        <b/>
        <sz val="10"/>
        <rFont val="Microsoft Sans Serif"/>
        <family val="2"/>
        <charset val="204"/>
      </rPr>
      <t xml:space="preserve">
"Ravon Finance" </t>
    </r>
    <r>
      <rPr>
        <sz val="10"/>
        <rFont val="Microsoft Sans Serif"/>
        <family val="2"/>
        <charset val="204"/>
      </rPr>
      <t>(марка  Ravon)</t>
    </r>
    <r>
      <rPr>
        <b/>
        <sz val="10"/>
        <rFont val="Microsoft Sans Serif"/>
        <family val="2"/>
        <charset val="204"/>
      </rPr>
      <t xml:space="preserve">
"Subaru Finance"</t>
    </r>
    <r>
      <rPr>
        <sz val="10"/>
        <rFont val="Microsoft Sans Serif"/>
        <family val="2"/>
        <charset val="204"/>
      </rPr>
      <t xml:space="preserve"> (марка Subaru)</t>
    </r>
    <r>
      <rPr>
        <b/>
        <sz val="10"/>
        <rFont val="Microsoft Sans Serif"/>
        <family val="2"/>
        <charset val="204"/>
      </rPr>
      <t xml:space="preserve">
"Кредит на Volvo"</t>
    </r>
    <r>
      <rPr>
        <sz val="10"/>
        <rFont val="Microsoft Sans Serif"/>
        <family val="2"/>
        <charset val="204"/>
      </rPr>
      <t xml:space="preserve"> (марка Volvo)</t>
    </r>
    <r>
      <rPr>
        <b/>
        <sz val="10"/>
        <rFont val="Microsoft Sans Serif"/>
        <family val="2"/>
        <charset val="204"/>
      </rPr>
      <t xml:space="preserve">
"Chery Finance" </t>
    </r>
    <r>
      <rPr>
        <sz val="10"/>
        <rFont val="Microsoft Sans Serif"/>
        <family val="2"/>
        <charset val="204"/>
      </rPr>
      <t>(марка  Chery)</t>
    </r>
  </si>
  <si>
    <r>
      <t xml:space="preserve">Программа кредитования </t>
    </r>
    <r>
      <rPr>
        <b/>
        <sz val="10"/>
        <rFont val="Microsoft Sans Serif"/>
        <family val="2"/>
        <charset val="204"/>
      </rPr>
      <t xml:space="preserve">"АвтоФреш" </t>
    </r>
    <r>
      <rPr>
        <sz val="10"/>
        <rFont val="Microsoft Sans Serif"/>
        <family val="2"/>
        <charset val="204"/>
      </rPr>
      <t>для подержанных а/м иностранных и отечественных марок не старше 5 лет</t>
    </r>
  </si>
  <si>
    <r>
      <t xml:space="preserve">Программа кредитования </t>
    </r>
    <r>
      <rPr>
        <b/>
        <sz val="10"/>
        <rFont val="Microsoft Sans Serif"/>
        <family val="2"/>
        <charset val="204"/>
      </rPr>
      <t xml:space="preserve">"АвтоФреш" </t>
    </r>
    <r>
      <rPr>
        <sz val="10"/>
        <rFont val="Microsoft Sans Serif"/>
        <family val="2"/>
        <charset val="204"/>
      </rPr>
      <t xml:space="preserve">для подержанных а/м иностранных и отечественных марок не старше 5 лет </t>
    </r>
  </si>
  <si>
    <r>
      <rPr>
        <i/>
        <sz val="10"/>
        <rFont val="Microsoft Sans Serif"/>
        <family val="2"/>
        <charset val="204"/>
      </rPr>
      <t>"</t>
    </r>
    <r>
      <rPr>
        <b/>
        <i/>
        <sz val="10"/>
        <rFont val="Microsoft Sans Serif"/>
        <family val="2"/>
        <charset val="204"/>
      </rPr>
      <t>UAZ Finance</t>
    </r>
    <r>
      <rPr>
        <i/>
        <sz val="10"/>
        <rFont val="Microsoft Sans Serif"/>
        <family val="2"/>
        <charset val="204"/>
      </rPr>
      <t>"</t>
    </r>
    <r>
      <rPr>
        <sz val="10"/>
        <rFont val="Microsoft Sans Serif"/>
        <family val="2"/>
        <charset val="204"/>
      </rPr>
      <t xml:space="preserve"> новый автомобиль марки  </t>
    </r>
    <r>
      <rPr>
        <b/>
        <sz val="10"/>
        <rFont val="Microsoft Sans Serif"/>
        <family val="2"/>
        <charset val="204"/>
      </rPr>
      <t>УАЗ</t>
    </r>
  </si>
  <si>
    <r>
      <rPr>
        <sz val="10"/>
        <rFont val="Microsoft Sans Serif"/>
        <family val="2"/>
        <charset val="204"/>
      </rPr>
      <t>Новые автомобили</t>
    </r>
    <r>
      <rPr>
        <b/>
        <sz val="10"/>
        <rFont val="Microsoft Sans Serif"/>
        <family val="2"/>
        <charset val="204"/>
      </rPr>
      <t xml:space="preserve">
</t>
    </r>
    <r>
      <rPr>
        <b/>
        <i/>
        <sz val="10"/>
        <rFont val="Microsoft Sans Serif"/>
        <family val="2"/>
        <charset val="204"/>
      </rPr>
      <t>"Lifan Finance"</t>
    </r>
    <r>
      <rPr>
        <sz val="10"/>
        <rFont val="Microsoft Sans Serif"/>
        <family val="2"/>
        <charset val="204"/>
      </rPr>
      <t xml:space="preserve"> (марка Lifan)
</t>
    </r>
    <r>
      <rPr>
        <b/>
        <i/>
        <sz val="10"/>
        <rFont val="Microsoft Sans Serif"/>
        <family val="2"/>
        <charset val="204"/>
      </rPr>
      <t>"Ravon Finance"</t>
    </r>
    <r>
      <rPr>
        <i/>
        <sz val="10"/>
        <rFont val="Microsoft Sans Serif"/>
        <family val="2"/>
        <charset val="204"/>
      </rPr>
      <t xml:space="preserve"> </t>
    </r>
    <r>
      <rPr>
        <sz val="10"/>
        <rFont val="Microsoft Sans Serif"/>
        <family val="2"/>
        <charset val="204"/>
      </rPr>
      <t xml:space="preserve">(марка  Ravon)
</t>
    </r>
    <r>
      <rPr>
        <b/>
        <i/>
        <sz val="10"/>
        <rFont val="Microsoft Sans Serif"/>
        <family val="2"/>
        <charset val="204"/>
      </rPr>
      <t>"Subaru Finance"</t>
    </r>
    <r>
      <rPr>
        <i/>
        <sz val="10"/>
        <rFont val="Microsoft Sans Serif"/>
        <family val="2"/>
        <charset val="204"/>
      </rPr>
      <t xml:space="preserve"> </t>
    </r>
    <r>
      <rPr>
        <sz val="10"/>
        <rFont val="Microsoft Sans Serif"/>
        <family val="2"/>
        <charset val="204"/>
      </rPr>
      <t xml:space="preserve">(марка Subaru)
</t>
    </r>
    <r>
      <rPr>
        <b/>
        <i/>
        <sz val="10"/>
        <rFont val="Microsoft Sans Serif"/>
        <family val="2"/>
        <charset val="204"/>
      </rPr>
      <t>"Кредит на Volvo"</t>
    </r>
    <r>
      <rPr>
        <sz val="10"/>
        <rFont val="Microsoft Sans Serif"/>
        <family val="2"/>
        <charset val="204"/>
      </rPr>
      <t xml:space="preserve"> (марка Volvo)
</t>
    </r>
    <r>
      <rPr>
        <b/>
        <i/>
        <sz val="10"/>
        <rFont val="Microsoft Sans Serif"/>
        <family val="2"/>
        <charset val="204"/>
      </rPr>
      <t>"Chery Finance"</t>
    </r>
    <r>
      <rPr>
        <i/>
        <sz val="10"/>
        <rFont val="Microsoft Sans Serif"/>
        <family val="2"/>
        <charset val="204"/>
      </rPr>
      <t xml:space="preserve"> </t>
    </r>
    <r>
      <rPr>
        <sz val="10"/>
        <rFont val="Microsoft Sans Serif"/>
        <family val="2"/>
        <charset val="204"/>
      </rPr>
      <t>(марка  Chery)</t>
    </r>
  </si>
  <si>
    <r>
      <t>Программа кредитования 
"</t>
    </r>
    <r>
      <rPr>
        <b/>
        <sz val="10"/>
        <rFont val="Microsoft Sans Serif"/>
        <family val="2"/>
        <charset val="204"/>
      </rPr>
      <t>АвтоСтиль-Особый экспресс"</t>
    </r>
  </si>
  <si>
    <r>
      <t xml:space="preserve">Программа кредитования 
</t>
    </r>
    <r>
      <rPr>
        <b/>
        <sz val="10"/>
        <rFont val="Microsoft Sans Serif"/>
        <family val="2"/>
        <charset val="204"/>
      </rPr>
      <t>"АвтоСтиль-Особый классик"</t>
    </r>
  </si>
  <si>
    <t>12, 24, 36, 48,60</t>
  </si>
  <si>
    <t>12, 24, 36, 48, 60</t>
  </si>
  <si>
    <t>без ФЗ</t>
  </si>
  <si>
    <t>с ФЗ (4,1%)</t>
  </si>
  <si>
    <r>
      <t>Программа кредитования</t>
    </r>
    <r>
      <rPr>
        <b/>
        <sz val="10"/>
        <rFont val="Microsoft Sans Serif"/>
        <family val="2"/>
        <charset val="204"/>
      </rPr>
      <t xml:space="preserve"> "АвтоФреш" </t>
    </r>
    <r>
      <rPr>
        <sz val="10"/>
        <rFont val="Microsoft Sans Serif"/>
        <family val="2"/>
        <charset val="204"/>
      </rPr>
      <t xml:space="preserve">для подержанных а/м </t>
    </r>
    <r>
      <rPr>
        <b/>
        <sz val="10"/>
        <rFont val="Microsoft Sans Serif"/>
        <family val="2"/>
        <charset val="204"/>
      </rPr>
      <t>Hyundai</t>
    </r>
    <r>
      <rPr>
        <sz val="10"/>
        <rFont val="Microsoft Sans Serif"/>
        <family val="2"/>
        <charset val="204"/>
      </rPr>
      <t xml:space="preserve"> и </t>
    </r>
    <r>
      <rPr>
        <b/>
        <sz val="10"/>
        <rFont val="Microsoft Sans Serif"/>
        <family val="2"/>
        <charset val="204"/>
      </rPr>
      <t>Kia</t>
    </r>
    <r>
      <rPr>
        <sz val="10"/>
        <rFont val="Microsoft Sans Serif"/>
        <family val="2"/>
        <charset val="204"/>
      </rPr>
      <t xml:space="preserve"> 
не старше 5 лет</t>
    </r>
  </si>
  <si>
    <t>Кредитование сотрудников Банка</t>
  </si>
  <si>
    <t>0 - 19.99</t>
  </si>
  <si>
    <t>Список автомобилей</t>
  </si>
  <si>
    <t>Дополнительные ограничения</t>
  </si>
  <si>
    <t>Ставки применяются при оформлении кредита через портал "TradeDealer"</t>
  </si>
  <si>
    <r>
      <t>Программа кредитования "</t>
    </r>
    <r>
      <rPr>
        <b/>
        <sz val="10"/>
        <rFont val="Microsoft Sans Serif"/>
        <family val="2"/>
        <charset val="204"/>
      </rPr>
      <t>Premium Авто</t>
    </r>
    <r>
      <rPr>
        <sz val="10"/>
        <rFont val="Microsoft Sans Serif"/>
        <family val="2"/>
        <charset val="204"/>
      </rPr>
      <t>" новые а/м иностранных марок</t>
    </r>
  </si>
  <si>
    <t>Проверено. Рули!</t>
  </si>
  <si>
    <r>
      <t>Программа кредитования "</t>
    </r>
    <r>
      <rPr>
        <b/>
        <sz val="10"/>
        <rFont val="Microsoft Sans Serif"/>
        <family val="2"/>
        <charset val="204"/>
      </rPr>
      <t>GAZ Finance</t>
    </r>
    <r>
      <rPr>
        <sz val="10"/>
        <rFont val="Microsoft Sans Serif"/>
        <family val="2"/>
        <charset val="204"/>
      </rPr>
      <t xml:space="preserve">" новые автомобиль марки </t>
    </r>
    <r>
      <rPr>
        <b/>
        <sz val="10"/>
        <rFont val="Microsoft Sans Serif"/>
        <family val="2"/>
        <charset val="204"/>
      </rPr>
      <t>ГАЗ</t>
    </r>
  </si>
  <si>
    <r>
      <t xml:space="preserve">"Кредит для сотрудников ММК"
</t>
    </r>
    <r>
      <rPr>
        <sz val="10"/>
        <rFont val="Microsoft Sans Serif"/>
        <family val="2"/>
        <charset val="204"/>
      </rPr>
      <t>новый автомобиль</t>
    </r>
    <r>
      <rPr>
        <b/>
        <sz val="10"/>
        <rFont val="Microsoft Sans Serif"/>
        <family val="2"/>
        <charset val="204"/>
      </rPr>
      <t xml:space="preserve"> Lada</t>
    </r>
  </si>
  <si>
    <t>с ФЗ (3,4%)</t>
  </si>
  <si>
    <t>с ФЗ (4,4%)</t>
  </si>
  <si>
    <t>48 мес.</t>
  </si>
  <si>
    <t>60 мес.</t>
  </si>
  <si>
    <r>
      <rPr>
        <sz val="8"/>
        <rFont val="Microsoft Sans Serif"/>
        <family val="2"/>
        <charset val="204"/>
      </rPr>
      <t xml:space="preserve">Программ кред. </t>
    </r>
    <r>
      <rPr>
        <b/>
        <sz val="10"/>
        <rFont val="Microsoft Sans Serif"/>
        <family val="2"/>
        <charset val="204"/>
      </rPr>
      <t>"КомТранс"</t>
    </r>
  </si>
  <si>
    <r>
      <t xml:space="preserve">новый автомобиль </t>
    </r>
    <r>
      <rPr>
        <b/>
        <sz val="10"/>
        <rFont val="Microsoft Sans Serif"/>
        <family val="2"/>
        <charset val="204"/>
      </rPr>
      <t>Lada Kalina</t>
    </r>
    <r>
      <rPr>
        <sz val="10"/>
        <rFont val="Microsoft Sans Serif"/>
        <family val="2"/>
        <charset val="204"/>
      </rPr>
      <t xml:space="preserve"> или</t>
    </r>
    <r>
      <rPr>
        <b/>
        <sz val="10"/>
        <rFont val="Microsoft Sans Serif"/>
        <family val="2"/>
        <charset val="204"/>
      </rPr>
      <t xml:space="preserve"> Lada Granta</t>
    </r>
  </si>
  <si>
    <t>6 - 60</t>
  </si>
  <si>
    <t>10 - 39,99</t>
  </si>
  <si>
    <r>
      <t>Новые а/м иностранных марок
"</t>
    </r>
    <r>
      <rPr>
        <b/>
        <sz val="10"/>
        <rFont val="Microsoft Sans Serif"/>
        <family val="2"/>
        <charset val="204"/>
      </rPr>
      <t>АвтоЗаМиллион</t>
    </r>
    <r>
      <rPr>
        <sz val="10"/>
        <rFont val="Microsoft Sans Serif"/>
        <family val="2"/>
        <charset val="204"/>
      </rPr>
      <t>" (минимальная стоимость а/м 1 700 000 рублей)</t>
    </r>
  </si>
  <si>
    <t>15 - 49,99</t>
  </si>
  <si>
    <t>15 - 29,99</t>
  </si>
  <si>
    <r>
      <t>Программа кредитования "</t>
    </r>
    <r>
      <rPr>
        <b/>
        <sz val="10"/>
        <rFont val="Microsoft Sans Serif"/>
        <family val="2"/>
        <charset val="204"/>
      </rPr>
      <t>Premium Used</t>
    </r>
    <r>
      <rPr>
        <sz val="10"/>
        <rFont val="Microsoft Sans Serif"/>
        <family val="2"/>
        <charset val="204"/>
      </rPr>
      <t>" для подержанных а/м не старше 10 лет (минимальная стоимость а/м 800 000 руб.)</t>
    </r>
  </si>
  <si>
    <r>
      <rPr>
        <b/>
        <sz val="10"/>
        <rFont val="Microsoft Sans Serif"/>
        <family val="2"/>
        <charset val="204"/>
      </rPr>
      <t xml:space="preserve">"Zotye Direct" </t>
    </r>
    <r>
      <rPr>
        <sz val="10"/>
        <rFont val="Microsoft Sans Serif"/>
        <family val="2"/>
        <charset val="204"/>
      </rPr>
      <t xml:space="preserve">(новый автомобиль
 марки </t>
    </r>
    <r>
      <rPr>
        <b/>
        <sz val="10"/>
        <rFont val="Microsoft Sans Serif"/>
        <family val="2"/>
        <charset val="204"/>
      </rPr>
      <t>Zotye</t>
    </r>
    <r>
      <rPr>
        <sz val="10"/>
        <rFont val="Microsoft Sans Serif"/>
        <family val="2"/>
        <charset val="204"/>
      </rPr>
      <t xml:space="preserve"> субсидируемый автопроизводителем)</t>
    </r>
  </si>
  <si>
    <t>20 - 29.99</t>
  </si>
  <si>
    <t>30 - 49.99</t>
  </si>
  <si>
    <t>с ФЗ (3,5%, 4,1%)</t>
  </si>
  <si>
    <t>24 - 72</t>
  </si>
  <si>
    <t>Для автомобилей 2017 года выпуска мин. ПВ - 30%</t>
  </si>
  <si>
    <r>
      <rPr>
        <b/>
        <sz val="10"/>
        <rFont val="Microsoft Sans Serif"/>
        <family val="2"/>
        <charset val="204"/>
      </rPr>
      <t xml:space="preserve">"Lifan Direct" </t>
    </r>
    <r>
      <rPr>
        <sz val="10"/>
        <rFont val="Microsoft Sans Serif"/>
        <family val="2"/>
        <charset val="204"/>
      </rPr>
      <t>(новый автомобиль марки Lifan 2017, 2018, 2019 г.в. субсидируемый автопроизводителем)</t>
    </r>
  </si>
  <si>
    <t>24 - 36</t>
  </si>
  <si>
    <t>Подключение опции "Остаточный платеж" в размере мин. 50% от стоимости ТС</t>
  </si>
  <si>
    <t>0 - 29.99</t>
  </si>
  <si>
    <t>12, 24, 36, 60</t>
  </si>
  <si>
    <r>
      <rPr>
        <sz val="8"/>
        <rFont val="Microsoft Sans Serif"/>
        <family val="2"/>
        <charset val="204"/>
      </rPr>
      <t>Программа кредитования "</t>
    </r>
    <r>
      <rPr>
        <b/>
        <sz val="8"/>
        <rFont val="Microsoft Sans Serif"/>
        <family val="2"/>
        <charset val="204"/>
      </rPr>
      <t>ТОП - Партнерский"</t>
    </r>
  </si>
  <si>
    <t>0 - 29,99</t>
  </si>
  <si>
    <r>
      <t>"Subaru Drive"</t>
    </r>
    <r>
      <rPr>
        <sz val="10"/>
        <rFont val="Microsoft Sans Serif"/>
        <family val="2"/>
        <charset val="204"/>
      </rPr>
      <t xml:space="preserve"> (новые автомобили Subaru Forester, Subaru Outback, Subaru XV, WRX, WRX STI, Legacy)</t>
    </r>
  </si>
  <si>
    <r>
      <rPr>
        <b/>
        <i/>
        <sz val="10"/>
        <rFont val="Microsoft Sans Serif"/>
        <family val="2"/>
        <charset val="204"/>
      </rPr>
      <t xml:space="preserve">"Suzuki Finance" </t>
    </r>
    <r>
      <rPr>
        <sz val="10"/>
        <rFont val="Microsoft Sans Serif"/>
        <family val="2"/>
        <charset val="204"/>
      </rPr>
      <t xml:space="preserve">новый автомобиль марки </t>
    </r>
    <r>
      <rPr>
        <b/>
        <sz val="10"/>
        <rFont val="Microsoft Sans Serif"/>
        <family val="2"/>
        <charset val="204"/>
      </rPr>
      <t>Suzuki</t>
    </r>
  </si>
  <si>
    <t>72 мес.</t>
  </si>
  <si>
    <t>12, 24, 36, 48, 60, 72</t>
  </si>
  <si>
    <t>от 30</t>
  </si>
  <si>
    <r>
      <t xml:space="preserve">"Chery Direct"
</t>
    </r>
    <r>
      <rPr>
        <sz val="10"/>
        <rFont val="Microsoft Sans Serif"/>
        <family val="2"/>
        <charset val="204"/>
      </rPr>
      <t xml:space="preserve"> (новый автомобиль марки Chery  субсидируемый автопроизводителем)</t>
    </r>
  </si>
  <si>
    <r>
      <t>Geely Direct (</t>
    </r>
    <r>
      <rPr>
        <sz val="10"/>
        <rFont val="Microsoft Sans Serif"/>
        <family val="2"/>
        <charset val="204"/>
      </rPr>
      <t>новый автомобиль</t>
    </r>
    <r>
      <rPr>
        <b/>
        <sz val="10"/>
        <rFont val="Microsoft Sans Serif"/>
        <family val="2"/>
        <charset val="204"/>
      </rPr>
      <t xml:space="preserve">  Geely Emgrand X7, субсидируемый автопроизводителем)</t>
    </r>
  </si>
  <si>
    <t>**По тарифам "с КАСКО" Банк вправе увеличить действующую процентную ставку по кредиту на 3 п.п., в случае нарушения Заемщиком условий предоставления Договора страхования транспортного средства от рисков хищения (угона), утраты (гибели) и/или повреждения (при необходимости).</t>
  </si>
  <si>
    <t>*По тарифам "с ФЗ", отличным от тарифа "без ФЗ", процентная ставка по кредиту увеличивается на 4 процентных пункта со дня, следующего за днем, в котором прекращено участие Заемщика в Программе добровольной финансовой и страховой защиты Заемщиков.</t>
  </si>
  <si>
    <t>Финансовый GAP***</t>
  </si>
  <si>
    <t>***На период участия Заемщика в Программе "Финансовые риски физических лиц" процентная ставка по кредиту снижается на 1 процентный пункт. Процентная ставка по кредиту не увеличивается, если участие Заемщика в Программе «Финансовые риски физических лиц» прекращено в связи с истечением максимального срока ее действия, который был меньше срока возврата кредита.</t>
  </si>
  <si>
    <t>Toyota, Lexus, Mercedes-Benz, Audi, Honda, Jeep, Infiniti, Volvo, Land Rover, Jaguar, Cadillac, Ford (модель Explorer), VW (модели Touareg, Tiguan, Teramont, Amarok), Mitsubishi (модели Pajero, Pajero Sport), Chevrolet (модель Tahoe, Camaro), Skoda (модель Superb, Kodiaq), Nissan (модель Murano), Mazda (модель CX9), Porsche, Subaru</t>
  </si>
  <si>
    <r>
      <rPr>
        <i/>
        <sz val="10"/>
        <rFont val="Microsoft Sans Serif"/>
        <family val="2"/>
        <charset val="204"/>
      </rPr>
      <t>"</t>
    </r>
    <r>
      <rPr>
        <b/>
        <i/>
        <sz val="10"/>
        <rFont val="Microsoft Sans Serif"/>
        <family val="2"/>
        <charset val="204"/>
      </rPr>
      <t>Lada Finance</t>
    </r>
    <r>
      <rPr>
        <i/>
        <sz val="10"/>
        <rFont val="Microsoft Sans Serif"/>
        <family val="2"/>
        <charset val="204"/>
      </rPr>
      <t>"</t>
    </r>
    <r>
      <rPr>
        <sz val="10"/>
        <rFont val="Microsoft Sans Serif"/>
        <family val="2"/>
        <charset val="204"/>
      </rPr>
      <t xml:space="preserve"> новый автомобиль марки </t>
    </r>
    <r>
      <rPr>
        <b/>
        <sz val="10"/>
        <rFont val="Microsoft Sans Serif"/>
        <family val="2"/>
        <charset val="204"/>
      </rPr>
      <t xml:space="preserve"> Lada</t>
    </r>
  </si>
  <si>
    <r>
      <rPr>
        <b/>
        <i/>
        <sz val="10"/>
        <rFont val="Microsoft Sans Serif"/>
        <family val="2"/>
        <charset val="204"/>
      </rPr>
      <t xml:space="preserve">"Lada Finance" </t>
    </r>
    <r>
      <rPr>
        <sz val="10"/>
        <rFont val="Microsoft Sans Serif"/>
        <family val="2"/>
        <charset val="204"/>
      </rPr>
      <t xml:space="preserve">новый автомобиль </t>
    </r>
    <r>
      <rPr>
        <b/>
        <sz val="10"/>
        <rFont val="Microsoft Sans Serif"/>
        <family val="2"/>
        <charset val="204"/>
      </rPr>
      <t xml:space="preserve">Lada Kalina </t>
    </r>
    <r>
      <rPr>
        <sz val="10"/>
        <rFont val="Microsoft Sans Serif"/>
        <family val="2"/>
        <charset val="204"/>
      </rPr>
      <t xml:space="preserve">или </t>
    </r>
    <r>
      <rPr>
        <b/>
        <sz val="10"/>
        <rFont val="Microsoft Sans Serif"/>
        <family val="2"/>
        <charset val="204"/>
      </rPr>
      <t>Lada Granta</t>
    </r>
  </si>
  <si>
    <r>
      <rPr>
        <i/>
        <sz val="10"/>
        <rFont val="Microsoft Sans Serif"/>
        <family val="2"/>
        <charset val="204"/>
      </rPr>
      <t>"</t>
    </r>
    <r>
      <rPr>
        <b/>
        <i/>
        <sz val="10"/>
        <rFont val="Microsoft Sans Serif"/>
        <family val="2"/>
        <charset val="204"/>
      </rPr>
      <t>Niva Finance</t>
    </r>
    <r>
      <rPr>
        <i/>
        <sz val="10"/>
        <rFont val="Microsoft Sans Serif"/>
        <family val="2"/>
        <charset val="204"/>
      </rPr>
      <t xml:space="preserve">" </t>
    </r>
    <r>
      <rPr>
        <sz val="10"/>
        <rFont val="Microsoft Sans Serif"/>
        <family val="2"/>
        <charset val="204"/>
      </rPr>
      <t xml:space="preserve">новый автомобиль марки  </t>
    </r>
    <r>
      <rPr>
        <b/>
        <sz val="10"/>
        <rFont val="Microsoft Sans Serif"/>
        <family val="2"/>
        <charset val="204"/>
      </rPr>
      <t>Chevrolet NIVA</t>
    </r>
  </si>
  <si>
    <r>
      <t xml:space="preserve">новый автомобиль марки </t>
    </r>
    <r>
      <rPr>
        <b/>
        <sz val="10"/>
        <rFont val="Microsoft Sans Serif"/>
        <family val="2"/>
        <charset val="204"/>
      </rPr>
      <t xml:space="preserve"> Lada</t>
    </r>
  </si>
  <si>
    <r>
      <t>"</t>
    </r>
    <r>
      <rPr>
        <b/>
        <sz val="10"/>
        <rFont val="Microsoft Sans Serif"/>
        <family val="2"/>
        <charset val="204"/>
      </rPr>
      <t>Без полиса КАСКО</t>
    </r>
    <r>
      <rPr>
        <sz val="10"/>
        <rFont val="Microsoft Sans Serif"/>
        <family val="2"/>
        <charset val="204"/>
      </rPr>
      <t>" новые а/м иностранных и отечественных марок</t>
    </r>
  </si>
  <si>
    <r>
      <t>Geely Direct (</t>
    </r>
    <r>
      <rPr>
        <sz val="10"/>
        <rFont val="Microsoft Sans Serif"/>
        <family val="2"/>
        <charset val="204"/>
      </rPr>
      <t>новый автомобиль</t>
    </r>
    <r>
      <rPr>
        <b/>
        <sz val="10"/>
        <rFont val="Microsoft Sans Serif"/>
        <family val="2"/>
        <charset val="204"/>
      </rPr>
      <t xml:space="preserve"> Geely Atlas, субсидируемый автопроизводителем)</t>
    </r>
  </si>
  <si>
    <r>
      <rPr>
        <b/>
        <sz val="10"/>
        <rFont val="Microsoft Sans Serif"/>
        <family val="2"/>
        <charset val="204"/>
      </rPr>
      <t xml:space="preserve">Новые </t>
    </r>
    <r>
      <rPr>
        <sz val="10"/>
        <rFont val="Microsoft Sans Serif"/>
        <family val="2"/>
        <charset val="204"/>
      </rPr>
      <t xml:space="preserve">коммерческие  а/м </t>
    </r>
    <r>
      <rPr>
        <b/>
        <sz val="10"/>
        <rFont val="Microsoft Sans Serif"/>
        <family val="2"/>
        <charset val="204"/>
      </rPr>
      <t>иностр.</t>
    </r>
    <r>
      <rPr>
        <sz val="10"/>
        <rFont val="Microsoft Sans Serif"/>
        <family val="2"/>
        <charset val="204"/>
      </rPr>
      <t xml:space="preserve"> (включая АВТОБУСЫ иностранных марок )</t>
    </r>
    <r>
      <rPr>
        <b/>
        <sz val="10"/>
        <rFont val="Microsoft Sans Serif"/>
        <family val="2"/>
        <charset val="204"/>
      </rPr>
      <t xml:space="preserve"> и отечест. </t>
    </r>
    <r>
      <rPr>
        <sz val="10"/>
        <rFont val="Microsoft Sans Serif"/>
        <family val="2"/>
        <charset val="204"/>
      </rPr>
      <t xml:space="preserve">марок </t>
    </r>
  </si>
  <si>
    <t>24-60</t>
  </si>
  <si>
    <t>с ФЗ (3,5%,4,1%)</t>
  </si>
  <si>
    <t>24-36 мес.</t>
  </si>
  <si>
    <t>37-60 мес.</t>
  </si>
  <si>
    <t xml:space="preserve">При оформлении Программы "Финансовые риски физических лиц" процентная ставка по кредиту снижается на 1 процентный пункт, за исключением субсидируемых программ с автопроизводителями. 
Срок страхования в рамках Программы, реализуемой совместно с ООО "СК "Согласие", – 12, 24, 36 месяцев – равен сроку кредита. При сроке кредита 48 мес. и более срок страхования – 48 мес. 
Срок страхования в рамках Программы, реализуемой совместно со СПАО "РЕСО-Гарантия", – 12, 24, 36, 48 месяцев – равен сроку кредита. При сроке кредита 60 мес. и более срок страхования – 60 мес. 
Страховой тариф – 2,5% в год от стоимости транспортного средства. 
Максимальная стоимость ТС – 3 000 000 руб. (в рамках Программы, реализуемой совместно с ООО "СК "Согласие").
В рамках программы, реализуемой совместно с СПАО "РЕСО-Гарантия", доступны для страхования только ТС категории «В». 
</t>
  </si>
  <si>
    <r>
      <t xml:space="preserve">"Chery Direct - Tiggo 7, TIGGO4 (T19)"
</t>
    </r>
    <r>
      <rPr>
        <sz val="10"/>
        <rFont val="Microsoft Sans Serif"/>
        <family val="2"/>
        <charset val="204"/>
      </rPr>
      <t xml:space="preserve"> (новый автомобиль Chery Tiggo 7, TIGGO4 (Т19), субсидируемый автопроизводителем)</t>
    </r>
  </si>
  <si>
    <t>24-36</t>
  </si>
  <si>
    <t>24-72</t>
  </si>
  <si>
    <t>20 - 49.99</t>
  </si>
  <si>
    <t>24, 36, 48, 60</t>
  </si>
  <si>
    <t>20 - 49,99</t>
  </si>
  <si>
    <r>
      <rPr>
        <b/>
        <i/>
        <sz val="10"/>
        <rFont val="Microsoft Sans Serif"/>
        <family val="2"/>
        <charset val="204"/>
      </rPr>
      <t xml:space="preserve">"Haval Finance" </t>
    </r>
    <r>
      <rPr>
        <sz val="10"/>
        <rFont val="Microsoft Sans Serif"/>
        <family val="2"/>
        <charset val="204"/>
      </rPr>
      <t xml:space="preserve">новый автомобиль марки </t>
    </r>
    <r>
      <rPr>
        <b/>
        <sz val="10"/>
        <rFont val="Microsoft Sans Serif"/>
        <family val="2"/>
        <charset val="204"/>
      </rPr>
      <t>Haval</t>
    </r>
  </si>
  <si>
    <r>
      <rPr>
        <b/>
        <sz val="10"/>
        <rFont val="Microsoft Sans Serif"/>
        <family val="2"/>
        <charset val="204"/>
      </rPr>
      <t>"Hyundai Finance H-1"</t>
    </r>
    <r>
      <rPr>
        <sz val="10"/>
        <rFont val="Microsoft Sans Serif"/>
        <family val="2"/>
        <charset val="204"/>
      </rPr>
      <t xml:space="preserve"> (новый автомобиль </t>
    </r>
    <r>
      <rPr>
        <b/>
        <sz val="10"/>
        <rFont val="Microsoft Sans Serif"/>
        <family val="2"/>
        <charset val="204"/>
      </rPr>
      <t xml:space="preserve">Hyundai H-1 </t>
    </r>
    <r>
      <rPr>
        <sz val="10"/>
        <rFont val="Microsoft Sans Serif"/>
        <family val="2"/>
        <charset val="204"/>
      </rPr>
      <t>субсидируемый автопроизводителем)</t>
    </r>
  </si>
  <si>
    <t>При кредитовании сотрудников ПАО Совкомбанк и дочерних компаний процентная ставка снижается на 1 процентный пункт. Условие не распространяется на программы кредитования Сhery Direct, Lifan Direct, Suzuki Direct, Subaru Drive, ТОП-партнерский, Premium Авто, "Проверено.Рули!", Geely Direct, Zotye Direct, Hyundai Finance Indirect, Hyundai Finance Indirect 2, Hyundai Finance H-1, Haval Direct. Дополнительно обязательно предоставление справки о доходах.</t>
  </si>
  <si>
    <t>6-60</t>
  </si>
  <si>
    <r>
      <t xml:space="preserve">Программа кредитования </t>
    </r>
    <r>
      <rPr>
        <b/>
        <sz val="10"/>
        <rFont val="Microsoft Sans Serif"/>
        <family val="2"/>
        <charset val="204"/>
      </rPr>
      <t xml:space="preserve">"LADA Selection" (подержанные </t>
    </r>
    <r>
      <rPr>
        <sz val="10"/>
        <rFont val="Microsoft Sans Serif"/>
        <family val="2"/>
        <charset val="204"/>
      </rPr>
      <t>сертифицированные а/м LADA не старше 5 лет)</t>
    </r>
  </si>
  <si>
    <r>
      <rPr>
        <b/>
        <i/>
        <sz val="10"/>
        <rFont val="Microsoft Sans Serif"/>
        <family val="2"/>
        <charset val="204"/>
      </rPr>
      <t xml:space="preserve">"Hyundai Finance" </t>
    </r>
    <r>
      <rPr>
        <b/>
        <sz val="10"/>
        <rFont val="Microsoft Sans Serif"/>
        <family val="2"/>
        <charset val="204"/>
      </rPr>
      <t xml:space="preserve">и </t>
    </r>
    <r>
      <rPr>
        <b/>
        <i/>
        <sz val="10"/>
        <rFont val="Microsoft Sans Serif"/>
        <family val="2"/>
        <charset val="204"/>
      </rPr>
      <t xml:space="preserve">"KIA Finance" </t>
    </r>
    <r>
      <rPr>
        <sz val="10"/>
        <rFont val="Microsoft Sans Serif"/>
        <family val="2"/>
        <charset val="204"/>
      </rPr>
      <t xml:space="preserve">новый автомобиль марки </t>
    </r>
    <r>
      <rPr>
        <b/>
        <sz val="10"/>
        <rFont val="Microsoft Sans Serif"/>
        <family val="2"/>
        <charset val="204"/>
      </rPr>
      <t>Hyundai, KIA, Genesis</t>
    </r>
  </si>
  <si>
    <r>
      <t>новый автомобиль марки</t>
    </r>
    <r>
      <rPr>
        <b/>
        <sz val="10"/>
        <rFont val="Microsoft Sans Serif"/>
        <family val="2"/>
        <charset val="204"/>
      </rPr>
      <t xml:space="preserve"> Hyundai / KIA / Genesis</t>
    </r>
  </si>
  <si>
    <r>
      <t xml:space="preserve">"Hyundai Finance Special" </t>
    </r>
    <r>
      <rPr>
        <sz val="10"/>
        <rFont val="Microsoft Sans Serif"/>
        <family val="2"/>
        <charset val="204"/>
      </rPr>
      <t>новый автомобиль марки</t>
    </r>
    <r>
      <rPr>
        <b/>
        <sz val="10"/>
        <rFont val="Microsoft Sans Serif"/>
        <family val="2"/>
        <charset val="204"/>
      </rPr>
      <t xml:space="preserve"> Hyundai, Genesis</t>
    </r>
  </si>
  <si>
    <r>
      <t xml:space="preserve">"Hyundai Finance Indirect" </t>
    </r>
    <r>
      <rPr>
        <sz val="10"/>
        <rFont val="Microsoft Sans Serif"/>
        <family val="2"/>
        <charset val="204"/>
      </rPr>
      <t xml:space="preserve">новый автомобиль марки </t>
    </r>
    <r>
      <rPr>
        <b/>
        <sz val="10"/>
        <rFont val="Microsoft Sans Serif"/>
        <family val="2"/>
        <charset val="204"/>
      </rPr>
      <t>Hyundai, Genesis G70</t>
    </r>
  </si>
  <si>
    <r>
      <t xml:space="preserve">"Hyundai Finance Indirect 2" </t>
    </r>
    <r>
      <rPr>
        <sz val="10"/>
        <rFont val="Microsoft Sans Serif"/>
        <family val="2"/>
        <charset val="204"/>
      </rPr>
      <t>новый автомобиль</t>
    </r>
    <r>
      <rPr>
        <b/>
        <sz val="10"/>
        <rFont val="Microsoft Sans Serif"/>
        <family val="2"/>
        <charset val="204"/>
      </rPr>
      <t xml:space="preserve"> Hyundai Solaris SE, i30 N, Genesis G70</t>
    </r>
  </si>
  <si>
    <r>
      <rPr>
        <b/>
        <sz val="10"/>
        <rFont val="Microsoft Sans Serif"/>
        <family val="2"/>
        <charset val="204"/>
      </rPr>
      <t xml:space="preserve">"Suzuki Direct" </t>
    </r>
    <r>
      <rPr>
        <sz val="10"/>
        <rFont val="Microsoft Sans Serif"/>
        <family val="2"/>
        <charset val="204"/>
      </rPr>
      <t xml:space="preserve">(новые автомобили </t>
    </r>
    <r>
      <rPr>
        <b/>
        <sz val="10"/>
        <rFont val="Microsoft Sans Serif"/>
        <family val="2"/>
        <charset val="204"/>
      </rPr>
      <t>Suzuki Vitara, SX4,</t>
    </r>
    <r>
      <rPr>
        <sz val="10"/>
        <rFont val="Microsoft Sans Serif"/>
        <family val="2"/>
        <charset val="204"/>
      </rPr>
      <t xml:space="preserve"> субсидируемый автопроизводителем)</t>
    </r>
  </si>
  <si>
    <t>****Гарантия выкупа транспортного средства устанавливается при кредитовании новых автомобилей марок Hyundai, Genesis сроком до 36 месяцев и подключении опции «Остаточный платеж».</t>
  </si>
  <si>
    <t>с ФЗ (3,036%, 4,1%)</t>
  </si>
  <si>
    <t xml:space="preserve">*****Опция «Остаточный платеж» доступна для подключения при кредитовании новых автомобилей (за исключением субсидируемых программ с автопроизводителями и программы "Hyundai Finance Indirect 2", кроме программы "Hyundai Finance H-1") и подержанных автомобилей по программам кредитования "АвтоФреш",  "Сертифицированные а/м Hyundai и KIA" на срок от 6 до 36 месяцев. Максимальный размер остаточного платежа -  50% (60% для автомобилей марок Hyundai, Genesis) от первоначальной стоимости автомобиля.
</t>
  </si>
  <si>
    <t>*******При кредитовании новых автомобилей марки Genesis максимальная сумма кредита составляет 6 900 000 рублей.</t>
  </si>
  <si>
    <t>******На период участия Заемщика в Программе добровольной финансовой и страховой защиты Заемщиков №8 (тариф - 1,5%)/№9 (тариф – 2,5%), реализуемой Банком совместно с САО «ВСК», процентная ставка по кредиту снижается на 1 процентный пункт/1,5 процентных пункта соответственно от тарифа «без ФЗ» (за исключением субсидируемых программ с автопроизводителями). Процентная ставка по кредиту увеличивается на 4 процентных пункта со дня, следующего за днем, в котором прекращено участие Заемщика в Программе добровольной финансовой и страховой защиты Заемщиков.</t>
  </si>
  <si>
    <r>
      <rPr>
        <b/>
        <sz val="10"/>
        <rFont val="Microsoft Sans Serif"/>
        <family val="2"/>
        <charset val="204"/>
      </rPr>
      <t>"Haval Direct"</t>
    </r>
    <r>
      <rPr>
        <sz val="10"/>
        <rFont val="Microsoft Sans Serif"/>
        <family val="2"/>
        <charset val="204"/>
      </rPr>
      <t xml:space="preserve"> (новые автомобили </t>
    </r>
    <r>
      <rPr>
        <b/>
        <sz val="10"/>
        <rFont val="Microsoft Sans Serif"/>
        <family val="2"/>
        <charset val="204"/>
      </rPr>
      <t>Haval H2, H6, H9</t>
    </r>
    <r>
      <rPr>
        <sz val="10"/>
        <rFont val="Microsoft Sans Serif"/>
        <family val="2"/>
        <charset val="204"/>
      </rPr>
      <t>, субсидируемые автопроизводителем)</t>
    </r>
  </si>
  <si>
    <r>
      <rPr>
        <b/>
        <sz val="10"/>
        <rFont val="Microsoft Sans Serif"/>
        <family val="2"/>
        <charset val="204"/>
      </rPr>
      <t>"Haval Direct"</t>
    </r>
    <r>
      <rPr>
        <sz val="10"/>
        <rFont val="Microsoft Sans Serif"/>
        <family val="2"/>
        <charset val="204"/>
      </rPr>
      <t xml:space="preserve"> (новые автомобили </t>
    </r>
    <r>
      <rPr>
        <b/>
        <sz val="10"/>
        <rFont val="Microsoft Sans Serif"/>
        <family val="2"/>
        <charset val="204"/>
      </rPr>
      <t>Haval F7</t>
    </r>
    <r>
      <rPr>
        <sz val="10"/>
        <rFont val="Microsoft Sans Serif"/>
        <family val="2"/>
        <charset val="204"/>
      </rPr>
      <t xml:space="preserve">, </t>
    </r>
    <r>
      <rPr>
        <b/>
        <sz val="10"/>
        <rFont val="Microsoft Sans Serif"/>
        <family val="2"/>
        <charset val="204"/>
      </rPr>
      <t>F7X,</t>
    </r>
    <r>
      <rPr>
        <sz val="10"/>
        <rFont val="Microsoft Sans Serif"/>
        <family val="2"/>
        <charset val="204"/>
      </rPr>
      <t xml:space="preserve"> субсидируемые автопроизводителем)</t>
    </r>
  </si>
</sst>
</file>

<file path=xl/styles.xml><?xml version="1.0" encoding="utf-8"?>
<styleSheet xmlns="http://schemas.openxmlformats.org/spreadsheetml/2006/main" xmlns:mc="http://schemas.openxmlformats.org/markup-compatibility/2006" xmlns:x14ac="http://schemas.microsoft.com/office/spreadsheetml/2009/9/ac" mc:Ignorable="x14ac">
  <fonts count="4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9"/>
      <name val="Microsoft Sans Serif"/>
      <family val="2"/>
      <charset val="204"/>
    </font>
    <font>
      <sz val="10"/>
      <name val="Microsoft Sans Serif"/>
      <family val="2"/>
      <charset val="204"/>
    </font>
    <font>
      <b/>
      <sz val="10"/>
      <name val="Microsoft Sans Serif"/>
      <family val="2"/>
      <charset val="204"/>
    </font>
    <font>
      <sz val="10"/>
      <name val="PragmaticaCTT"/>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Arial Cyr"/>
      <charset val="204"/>
    </font>
    <font>
      <sz val="8"/>
      <color theme="1"/>
      <name val="Calibri"/>
      <family val="2"/>
      <charset val="204"/>
      <scheme val="minor"/>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sz val="14"/>
      <name val="Microsoft Sans Serif"/>
      <family val="2"/>
      <charset val="204"/>
    </font>
    <font>
      <b/>
      <u/>
      <sz val="10"/>
      <name val="Microsoft Sans Serif"/>
      <family val="2"/>
      <charset val="204"/>
    </font>
    <font>
      <sz val="8"/>
      <name val="Microsoft Sans Serif"/>
      <family val="2"/>
      <charset val="204"/>
    </font>
    <font>
      <sz val="10"/>
      <name val="Calibri"/>
      <family val="2"/>
      <scheme val="minor"/>
    </font>
    <font>
      <b/>
      <sz val="8"/>
      <name val="Microsoft Sans Serif"/>
      <family val="2"/>
      <charset val="204"/>
    </font>
    <font>
      <sz val="7"/>
      <name val="Microsoft Sans Serif"/>
      <family val="2"/>
      <charset val="204"/>
    </font>
    <font>
      <i/>
      <sz val="10"/>
      <name val="Microsoft Sans Serif"/>
      <family val="2"/>
      <charset val="204"/>
    </font>
    <font>
      <b/>
      <i/>
      <sz val="10"/>
      <name val="Microsoft Sans Serif"/>
      <family val="2"/>
      <charset val="204"/>
    </font>
    <font>
      <sz val="11"/>
      <name val="Calibri"/>
      <family val="2"/>
      <scheme val="minor"/>
    </font>
    <font>
      <sz val="11"/>
      <name val="Calibri"/>
      <family val="2"/>
      <charset val="204"/>
      <scheme val="minor"/>
    </font>
    <font>
      <sz val="6"/>
      <name val="Microsoft Sans Serif"/>
      <family val="2"/>
      <charset val="204"/>
    </font>
    <font>
      <sz val="9"/>
      <name val="Times New Roman"/>
      <family val="1"/>
      <charset val="204"/>
    </font>
    <font>
      <sz val="8"/>
      <name val="Calibri"/>
      <family val="2"/>
      <scheme val="minor"/>
    </font>
  </fonts>
  <fills count="28">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4.9989318521683403E-2"/>
        <bgColor indexed="64"/>
      </patternFill>
    </fill>
  </fills>
  <borders count="25">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s>
  <cellStyleXfs count="1058">
    <xf numFmtId="0" fontId="0" fillId="0" borderId="0"/>
    <xf numFmtId="9" fontId="4" fillId="0" borderId="0" applyFont="0" applyFill="0" applyBorder="0" applyAlignment="0" applyProtection="0"/>
    <xf numFmtId="0" fontId="3" fillId="0" borderId="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3" fillId="0" borderId="0"/>
    <xf numFmtId="0" fontId="3"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2"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9" fontId="3" fillId="0" borderId="0" applyFont="0" applyFill="0" applyBorder="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8" fillId="0" borderId="0"/>
    <xf numFmtId="0" fontId="2" fillId="0" borderId="0"/>
    <xf numFmtId="0" fontId="2" fillId="0" borderId="0"/>
    <xf numFmtId="0" fontId="2" fillId="0" borderId="0"/>
    <xf numFmtId="9" fontId="2"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cellStyleXfs>
  <cellXfs count="490">
    <xf numFmtId="0" fontId="0" fillId="0" borderId="0" xfId="0"/>
    <xf numFmtId="0" fontId="6" fillId="0" borderId="0" xfId="0" applyFont="1"/>
    <xf numFmtId="0" fontId="6" fillId="0" borderId="0" xfId="0" applyFont="1" applyBorder="1" applyAlignment="1"/>
    <xf numFmtId="0" fontId="6" fillId="0" borderId="3" xfId="0" applyFont="1" applyFill="1" applyBorder="1"/>
    <xf numFmtId="0" fontId="6" fillId="0" borderId="3" xfId="2" applyFont="1" applyFill="1" applyBorder="1"/>
    <xf numFmtId="10" fontId="6" fillId="0" borderId="3" xfId="972" applyNumberFormat="1" applyFont="1" applyFill="1" applyBorder="1" applyAlignment="1">
      <alignment vertical="center"/>
    </xf>
    <xf numFmtId="0" fontId="6" fillId="0" borderId="6" xfId="0" applyFont="1" applyBorder="1"/>
    <xf numFmtId="0" fontId="6" fillId="2" borderId="3" xfId="0" applyFont="1" applyFill="1" applyBorder="1" applyAlignment="1">
      <alignment horizontal="left" vertical="center"/>
    </xf>
    <xf numFmtId="0" fontId="33" fillId="3" borderId="3" xfId="2" applyFont="1" applyFill="1" applyBorder="1" applyAlignment="1">
      <alignment horizontal="center" vertical="center" wrapText="1"/>
    </xf>
    <xf numFmtId="10" fontId="6" fillId="0" borderId="0" xfId="2" applyNumberFormat="1" applyFont="1" applyFill="1" applyBorder="1" applyAlignment="1">
      <alignment horizontal="center" vertical="center"/>
    </xf>
    <xf numFmtId="49" fontId="6" fillId="0" borderId="0"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xf numFmtId="49" fontId="6" fillId="0" borderId="1" xfId="0" applyNumberFormat="1" applyFont="1" applyFill="1" applyBorder="1" applyAlignment="1">
      <alignment horizontal="center" vertical="center"/>
    </xf>
    <xf numFmtId="0" fontId="6" fillId="0" borderId="0" xfId="0" applyFont="1" applyFill="1" applyBorder="1"/>
    <xf numFmtId="0" fontId="6" fillId="2" borderId="1" xfId="2" applyFont="1" applyFill="1" applyBorder="1"/>
    <xf numFmtId="10" fontId="6" fillId="2" borderId="1" xfId="2" applyNumberFormat="1" applyFont="1" applyFill="1" applyBorder="1" applyAlignment="1">
      <alignment horizontal="center" vertical="center"/>
    </xf>
    <xf numFmtId="49" fontId="6" fillId="2" borderId="1" xfId="2" applyNumberFormat="1" applyFont="1" applyFill="1" applyBorder="1" applyAlignment="1">
      <alignment horizontal="center" vertical="center"/>
    </xf>
    <xf numFmtId="0" fontId="6" fillId="0" borderId="3" xfId="0" applyFont="1" applyFill="1" applyBorder="1" applyAlignment="1">
      <alignment horizontal="left" vertical="center"/>
    </xf>
    <xf numFmtId="17" fontId="6" fillId="0" borderId="3" xfId="0" applyNumberFormat="1" applyFont="1" applyFill="1" applyBorder="1" applyAlignment="1">
      <alignment horizontal="center" vertical="center" wrapText="1"/>
    </xf>
    <xf numFmtId="0" fontId="6" fillId="27" borderId="3" xfId="0" applyFont="1" applyFill="1" applyBorder="1"/>
    <xf numFmtId="0" fontId="6" fillId="27" borderId="3" xfId="2" applyFont="1" applyFill="1" applyBorder="1"/>
    <xf numFmtId="0" fontId="6" fillId="0" borderId="0" xfId="0" applyFont="1" applyFill="1"/>
    <xf numFmtId="0" fontId="6" fillId="2" borderId="0" xfId="0" applyFont="1" applyFill="1" applyBorder="1" applyAlignment="1">
      <alignment horizontal="center" vertical="center" wrapText="1"/>
    </xf>
    <xf numFmtId="0" fontId="6" fillId="0" borderId="0" xfId="0" applyFont="1" applyBorder="1"/>
    <xf numFmtId="0" fontId="6" fillId="0" borderId="7" xfId="0" applyFont="1" applyFill="1" applyBorder="1"/>
    <xf numFmtId="10" fontId="6" fillId="2" borderId="0" xfId="1" applyNumberFormat="1" applyFont="1" applyFill="1" applyBorder="1" applyAlignment="1">
      <alignment horizontal="center" vertical="center"/>
    </xf>
    <xf numFmtId="10" fontId="6" fillId="2" borderId="7" xfId="1" applyNumberFormat="1" applyFont="1" applyFill="1" applyBorder="1" applyAlignment="1">
      <alignment horizontal="center" vertical="center"/>
    </xf>
    <xf numFmtId="0" fontId="6" fillId="27" borderId="3" xfId="0" applyFont="1" applyFill="1" applyBorder="1" applyAlignment="1">
      <alignment horizontal="center" vertical="center" wrapText="1"/>
    </xf>
    <xf numFmtId="0" fontId="6" fillId="27" borderId="3" xfId="0" applyFont="1" applyFill="1" applyBorder="1" applyAlignment="1">
      <alignment vertical="center"/>
    </xf>
    <xf numFmtId="0" fontId="6" fillId="2" borderId="3" xfId="0" applyFont="1" applyFill="1" applyBorder="1"/>
    <xf numFmtId="10" fontId="6" fillId="0" borderId="3" xfId="2" applyNumberFormat="1" applyFont="1" applyFill="1" applyBorder="1" applyAlignment="1">
      <alignment vertical="center"/>
    </xf>
    <xf numFmtId="0" fontId="6" fillId="0" borderId="6" xfId="0" applyFont="1" applyFill="1" applyBorder="1" applyAlignment="1">
      <alignment horizontal="center" vertical="center" wrapText="1"/>
    </xf>
    <xf numFmtId="0" fontId="6" fillId="0" borderId="6" xfId="0" applyFont="1" applyFill="1" applyBorder="1" applyAlignment="1">
      <alignment horizontal="left" vertical="center"/>
    </xf>
    <xf numFmtId="17" fontId="6" fillId="0" borderId="6" xfId="0" applyNumberFormat="1" applyFont="1" applyFill="1" applyBorder="1" applyAlignment="1">
      <alignment horizontal="center" vertical="center"/>
    </xf>
    <xf numFmtId="3" fontId="6" fillId="0" borderId="6" xfId="0" applyNumberFormat="1" applyFont="1" applyFill="1" applyBorder="1" applyAlignment="1">
      <alignment horizontal="center" vertical="center" wrapText="1"/>
    </xf>
    <xf numFmtId="10" fontId="6" fillId="27" borderId="3" xfId="972" applyNumberFormat="1" applyFont="1" applyFill="1" applyBorder="1" applyAlignment="1">
      <alignment vertical="center"/>
    </xf>
    <xf numFmtId="10" fontId="6" fillId="27" borderId="3" xfId="2" applyNumberFormat="1" applyFont="1" applyFill="1" applyBorder="1" applyAlignment="1">
      <alignment vertical="center"/>
    </xf>
    <xf numFmtId="0" fontId="33" fillId="3" borderId="10" xfId="2"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2" borderId="1" xfId="2" applyFont="1" applyFill="1" applyBorder="1" applyAlignment="1">
      <alignment horizontal="center" vertical="center" wrapText="1"/>
    </xf>
    <xf numFmtId="10" fontId="6" fillId="0" borderId="3" xfId="2" applyNumberFormat="1" applyFont="1" applyFill="1" applyBorder="1" applyAlignment="1">
      <alignment horizontal="center" vertical="center"/>
    </xf>
    <xf numFmtId="0" fontId="6" fillId="2" borderId="7" xfId="2" applyFont="1" applyFill="1" applyBorder="1" applyAlignment="1">
      <alignment horizontal="center" vertical="center"/>
    </xf>
    <xf numFmtId="0" fontId="6" fillId="0" borderId="1" xfId="0" applyFont="1" applyFill="1" applyBorder="1" applyAlignment="1">
      <alignment horizontal="left" vertical="center"/>
    </xf>
    <xf numFmtId="49" fontId="6" fillId="0" borderId="6" xfId="0" applyNumberFormat="1" applyFont="1" applyFill="1" applyBorder="1" applyAlignment="1">
      <alignment horizontal="center" vertical="center"/>
    </xf>
    <xf numFmtId="0" fontId="6" fillId="0" borderId="0" xfId="2" applyFont="1"/>
    <xf numFmtId="10" fontId="6" fillId="0" borderId="3" xfId="1" applyNumberFormat="1" applyFont="1" applyFill="1" applyBorder="1" applyAlignment="1">
      <alignment vertical="center"/>
    </xf>
    <xf numFmtId="10" fontId="6" fillId="0" borderId="0" xfId="0" applyNumberFormat="1" applyFont="1"/>
    <xf numFmtId="0" fontId="6" fillId="0" borderId="1" xfId="2" applyFont="1" applyFill="1" applyBorder="1" applyAlignment="1">
      <alignment horizontal="center" vertical="center" wrapText="1"/>
    </xf>
    <xf numFmtId="0" fontId="6" fillId="2" borderId="1" xfId="0" applyFont="1" applyFill="1" applyBorder="1" applyAlignment="1">
      <alignment horizontal="center" vertical="center" wrapText="1"/>
    </xf>
    <xf numFmtId="10" fontId="6" fillId="2" borderId="1" xfId="1" applyNumberFormat="1" applyFont="1" applyFill="1" applyBorder="1" applyAlignment="1">
      <alignment horizontal="center" vertical="center"/>
    </xf>
    <xf numFmtId="10" fontId="6" fillId="0" borderId="1" xfId="2" applyNumberFormat="1" applyFont="1" applyFill="1" applyBorder="1" applyAlignment="1">
      <alignment horizontal="center" vertical="center"/>
    </xf>
    <xf numFmtId="0" fontId="38" fillId="3" borderId="3" xfId="2" applyFont="1" applyFill="1" applyBorder="1" applyAlignment="1">
      <alignment horizontal="center" vertical="center" wrapText="1"/>
    </xf>
    <xf numFmtId="49" fontId="6" fillId="0" borderId="1" xfId="2" applyNumberFormat="1" applyFont="1" applyFill="1" applyBorder="1" applyAlignment="1">
      <alignment horizontal="center" vertical="center"/>
    </xf>
    <xf numFmtId="0" fontId="6" fillId="0" borderId="1" xfId="2" applyFont="1" applyFill="1" applyBorder="1"/>
    <xf numFmtId="10" fontId="6" fillId="0" borderId="1" xfId="972" applyNumberFormat="1" applyFont="1" applyFill="1" applyBorder="1" applyAlignment="1">
      <alignment horizontal="center" vertical="center"/>
    </xf>
    <xf numFmtId="10" fontId="6" fillId="0" borderId="1" xfId="972" applyNumberFormat="1" applyFont="1" applyFill="1" applyBorder="1" applyAlignment="1">
      <alignment vertical="center"/>
    </xf>
    <xf numFmtId="10" fontId="6" fillId="0" borderId="1" xfId="2" applyNumberFormat="1" applyFont="1" applyFill="1" applyBorder="1" applyAlignment="1">
      <alignment vertical="center"/>
    </xf>
    <xf numFmtId="0" fontId="30" fillId="0" borderId="1" xfId="2" applyFont="1" applyFill="1" applyBorder="1" applyAlignment="1">
      <alignment horizontal="center" vertical="center" wrapText="1"/>
    </xf>
    <xf numFmtId="49" fontId="6" fillId="0" borderId="1" xfId="2" applyNumberFormat="1" applyFont="1" applyFill="1" applyBorder="1" applyAlignment="1">
      <alignment horizontal="center" vertical="center" wrapText="1"/>
    </xf>
    <xf numFmtId="10" fontId="5" fillId="0" borderId="3" xfId="0" applyNumberFormat="1" applyFont="1" applyFill="1" applyBorder="1" applyAlignment="1">
      <alignment vertical="center" wrapText="1"/>
    </xf>
    <xf numFmtId="0" fontId="29" fillId="0" borderId="6" xfId="2" applyFont="1" applyFill="1" applyBorder="1" applyAlignment="1">
      <alignment horizontal="center" vertical="center" wrapText="1"/>
    </xf>
    <xf numFmtId="10" fontId="5" fillId="0" borderId="3" xfId="0" applyNumberFormat="1" applyFont="1" applyFill="1" applyBorder="1" applyAlignment="1">
      <alignment horizontal="center" vertical="center"/>
    </xf>
    <xf numFmtId="0" fontId="5" fillId="0" borderId="0" xfId="0" applyFont="1" applyFill="1" applyAlignment="1">
      <alignment horizontal="left" vertical="top" wrapText="1"/>
    </xf>
    <xf numFmtId="0" fontId="6" fillId="0" borderId="9" xfId="0" applyFont="1" applyFill="1" applyBorder="1"/>
    <xf numFmtId="0" fontId="30" fillId="3" borderId="3" xfId="0" applyFont="1" applyFill="1" applyBorder="1" applyAlignment="1">
      <alignment horizontal="center" vertical="center" wrapText="1"/>
    </xf>
    <xf numFmtId="0" fontId="6" fillId="0" borderId="3" xfId="2" applyFont="1" applyFill="1" applyBorder="1" applyAlignment="1">
      <alignment horizontal="center" vertical="center" wrapText="1"/>
    </xf>
    <xf numFmtId="10" fontId="5" fillId="0" borderId="3" xfId="0" applyNumberFormat="1" applyFont="1" applyFill="1" applyBorder="1" applyAlignment="1">
      <alignment horizontal="center" vertical="center" wrapText="1"/>
    </xf>
    <xf numFmtId="10" fontId="6" fillId="0" borderId="1" xfId="0" applyNumberFormat="1" applyFont="1" applyFill="1" applyBorder="1" applyAlignment="1">
      <alignment horizontal="center" vertical="center"/>
    </xf>
    <xf numFmtId="49" fontId="36" fillId="0" borderId="0" xfId="0" applyNumberFormat="1" applyFont="1" applyBorder="1" applyAlignment="1">
      <alignment horizontal="center" vertical="center" wrapText="1"/>
    </xf>
    <xf numFmtId="49" fontId="36" fillId="0" borderId="14" xfId="0" applyNumberFormat="1" applyFont="1" applyBorder="1" applyAlignment="1">
      <alignment horizontal="center" vertical="center" wrapText="1"/>
    </xf>
    <xf numFmtId="49" fontId="36" fillId="0" borderId="13" xfId="0" applyNumberFormat="1" applyFont="1" applyBorder="1" applyAlignment="1">
      <alignment horizontal="center" vertical="center" wrapText="1"/>
    </xf>
    <xf numFmtId="10" fontId="6" fillId="0" borderId="3" xfId="0" applyNumberFormat="1" applyFont="1" applyFill="1" applyBorder="1" applyAlignment="1">
      <alignment horizontal="center" vertical="center"/>
    </xf>
    <xf numFmtId="0" fontId="6" fillId="0" borderId="3" xfId="0" applyFont="1" applyFill="1" applyBorder="1" applyAlignment="1">
      <alignment vertical="center"/>
    </xf>
    <xf numFmtId="10" fontId="6" fillId="27" borderId="3" xfId="0" applyNumberFormat="1" applyFont="1" applyFill="1" applyBorder="1" applyAlignment="1">
      <alignment horizontal="center" vertical="center"/>
    </xf>
    <xf numFmtId="0" fontId="5" fillId="3" borderId="3" xfId="0" applyFont="1" applyFill="1" applyBorder="1" applyAlignment="1">
      <alignment horizontal="center" vertical="center" wrapText="1"/>
    </xf>
    <xf numFmtId="0" fontId="6" fillId="0" borderId="6" xfId="2" applyFont="1" applyFill="1" applyBorder="1" applyAlignment="1">
      <alignment horizontal="center" vertical="center" wrapText="1"/>
    </xf>
    <xf numFmtId="10" fontId="6" fillId="0" borderId="3" xfId="972" applyNumberFormat="1" applyFont="1" applyFill="1" applyBorder="1" applyAlignment="1">
      <alignment horizontal="center" vertical="center"/>
    </xf>
    <xf numFmtId="10" fontId="6" fillId="0" borderId="6" xfId="0" applyNumberFormat="1" applyFont="1" applyFill="1" applyBorder="1" applyAlignment="1">
      <alignment horizontal="center" vertical="center"/>
    </xf>
    <xf numFmtId="0" fontId="29" fillId="0" borderId="1" xfId="2"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6" fillId="2" borderId="3" xfId="0" applyFont="1" applyFill="1" applyBorder="1" applyAlignment="1">
      <alignment horizontal="center" vertical="center" wrapText="1"/>
    </xf>
    <xf numFmtId="10" fontId="6" fillId="27" borderId="3" xfId="1" applyNumberFormat="1" applyFont="1" applyFill="1" applyBorder="1" applyAlignment="1">
      <alignment horizontal="center" vertical="center"/>
    </xf>
    <xf numFmtId="10" fontId="6" fillId="27" borderId="3" xfId="2" applyNumberFormat="1" applyFont="1" applyFill="1" applyBorder="1" applyAlignment="1">
      <alignment horizontal="center" vertical="center"/>
    </xf>
    <xf numFmtId="10" fontId="6" fillId="27" borderId="3" xfId="972" applyNumberFormat="1" applyFont="1" applyFill="1" applyBorder="1" applyAlignment="1">
      <alignment horizontal="center" vertical="center"/>
    </xf>
    <xf numFmtId="10" fontId="6" fillId="0" borderId="0" xfId="0" applyNumberFormat="1" applyFont="1" applyFill="1" applyBorder="1" applyAlignment="1">
      <alignment horizontal="center" vertical="center"/>
    </xf>
    <xf numFmtId="0" fontId="39" fillId="0" borderId="0" xfId="2" applyFont="1" applyFill="1" applyAlignment="1">
      <alignment horizontal="right" vertical="top"/>
    </xf>
    <xf numFmtId="0" fontId="6" fillId="0" borderId="0" xfId="2" applyFont="1" applyBorder="1"/>
    <xf numFmtId="0" fontId="6" fillId="0" borderId="0" xfId="2" applyFont="1" applyFill="1" applyBorder="1"/>
    <xf numFmtId="0" fontId="6" fillId="2" borderId="0" xfId="0" applyFont="1" applyFill="1"/>
    <xf numFmtId="49" fontId="6" fillId="0" borderId="3" xfId="2" applyNumberFormat="1" applyFont="1" applyFill="1" applyBorder="1" applyAlignment="1">
      <alignment vertical="center"/>
    </xf>
    <xf numFmtId="10" fontId="6" fillId="0" borderId="3" xfId="1" applyNumberFormat="1" applyFont="1" applyFill="1" applyBorder="1" applyAlignment="1">
      <alignment horizontal="center" vertical="center"/>
    </xf>
    <xf numFmtId="0" fontId="6" fillId="0" borderId="3" xfId="0" applyFont="1" applyFill="1" applyBorder="1" applyAlignment="1">
      <alignment horizontal="center" vertical="center" wrapText="1"/>
    </xf>
    <xf numFmtId="10" fontId="6" fillId="27" borderId="3" xfId="1" applyNumberFormat="1" applyFont="1" applyFill="1" applyBorder="1" applyAlignment="1">
      <alignment horizontal="center" vertical="center"/>
    </xf>
    <xf numFmtId="0" fontId="6" fillId="2" borderId="3" xfId="0" applyFont="1" applyFill="1" applyBorder="1" applyAlignment="1">
      <alignment horizontal="center" vertical="center" wrapText="1"/>
    </xf>
    <xf numFmtId="10" fontId="6" fillId="0" borderId="3" xfId="0" applyNumberFormat="1" applyFont="1" applyFill="1" applyBorder="1" applyAlignment="1">
      <alignment horizontal="center" vertical="center"/>
    </xf>
    <xf numFmtId="0" fontId="6" fillId="2" borderId="9" xfId="0" applyFont="1" applyFill="1" applyBorder="1" applyAlignment="1">
      <alignment horizontal="center" vertical="center" wrapText="1"/>
    </xf>
    <xf numFmtId="10" fontId="6" fillId="0" borderId="3" xfId="1" applyNumberFormat="1" applyFont="1" applyFill="1" applyBorder="1" applyAlignment="1">
      <alignment horizontal="center" vertical="center"/>
    </xf>
    <xf numFmtId="49" fontId="6" fillId="4" borderId="13" xfId="0" applyNumberFormat="1" applyFont="1" applyFill="1" applyBorder="1" applyAlignment="1">
      <alignment horizontal="center" vertical="center"/>
    </xf>
    <xf numFmtId="49" fontId="6" fillId="4" borderId="14" xfId="0" applyNumberFormat="1" applyFont="1" applyFill="1" applyBorder="1" applyAlignment="1">
      <alignment horizontal="center" vertical="center"/>
    </xf>
    <xf numFmtId="0" fontId="7" fillId="0" borderId="8" xfId="0" applyFont="1" applyFill="1" applyBorder="1" applyAlignment="1">
      <alignment horizontal="center" vertical="center" wrapText="1"/>
    </xf>
    <xf numFmtId="0" fontId="7" fillId="0" borderId="6" xfId="0" applyFont="1" applyFill="1" applyBorder="1" applyAlignment="1">
      <alignment horizontal="center" vertical="center" wrapText="1"/>
    </xf>
    <xf numFmtId="10" fontId="6" fillId="0" borderId="3" xfId="1" applyNumberFormat="1" applyFont="1" applyBorder="1" applyAlignment="1">
      <alignment vertical="center"/>
    </xf>
    <xf numFmtId="10" fontId="30" fillId="3" borderId="3" xfId="1" applyNumberFormat="1" applyFont="1" applyFill="1" applyBorder="1" applyAlignment="1">
      <alignment horizontal="center" vertical="center" wrapText="1"/>
    </xf>
    <xf numFmtId="10" fontId="6" fillId="0" borderId="2" xfId="0" applyNumberFormat="1" applyFont="1" applyBorder="1" applyAlignment="1">
      <alignment horizontal="center" vertical="center"/>
    </xf>
    <xf numFmtId="10" fontId="6" fillId="0" borderId="3" xfId="1" applyNumberFormat="1" applyFont="1" applyFill="1" applyBorder="1" applyAlignment="1">
      <alignment horizontal="center" vertical="center"/>
    </xf>
    <xf numFmtId="10" fontId="6" fillId="0" borderId="3" xfId="1" applyNumberFormat="1" applyFont="1" applyFill="1" applyBorder="1" applyAlignment="1">
      <alignment horizontal="center" vertical="center"/>
    </xf>
    <xf numFmtId="10" fontId="6" fillId="0" borderId="3" xfId="0" applyNumberFormat="1" applyFont="1" applyFill="1" applyBorder="1" applyAlignment="1">
      <alignment horizontal="center" vertical="center"/>
    </xf>
    <xf numFmtId="10" fontId="6" fillId="0" borderId="3" xfId="972" applyNumberFormat="1" applyFont="1" applyFill="1" applyBorder="1" applyAlignment="1">
      <alignment horizontal="center" vertical="center"/>
    </xf>
    <xf numFmtId="10" fontId="6" fillId="0" borderId="1" xfId="0" applyNumberFormat="1" applyFont="1" applyFill="1" applyBorder="1" applyAlignment="1">
      <alignment horizontal="center" vertical="center"/>
    </xf>
    <xf numFmtId="10" fontId="6" fillId="27" borderId="3" xfId="972" applyNumberFormat="1" applyFont="1" applyFill="1" applyBorder="1" applyAlignment="1">
      <alignment horizontal="center" vertical="center"/>
    </xf>
    <xf numFmtId="10" fontId="6" fillId="27" borderId="3" xfId="2" applyNumberFormat="1" applyFont="1" applyFill="1" applyBorder="1" applyAlignment="1">
      <alignment horizontal="center" vertical="center"/>
    </xf>
    <xf numFmtId="0" fontId="6" fillId="2" borderId="3"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6" fillId="0" borderId="0" xfId="2" applyFont="1" applyFill="1" applyBorder="1" applyAlignment="1">
      <alignment horizontal="center" vertical="center" wrapText="1"/>
    </xf>
    <xf numFmtId="0" fontId="5" fillId="0" borderId="0" xfId="0" applyFont="1" applyBorder="1" applyAlignment="1">
      <alignment horizontal="left" vertical="top" wrapText="1"/>
    </xf>
    <xf numFmtId="49" fontId="6" fillId="0" borderId="12" xfId="0" applyNumberFormat="1" applyFont="1" applyBorder="1" applyAlignment="1">
      <alignment horizontal="center" vertical="center"/>
    </xf>
    <xf numFmtId="49" fontId="6" fillId="4" borderId="3" xfId="0" applyNumberFormat="1" applyFont="1" applyFill="1" applyBorder="1" applyAlignment="1">
      <alignment horizontal="center" vertical="center"/>
    </xf>
    <xf numFmtId="0" fontId="6" fillId="0" borderId="3" xfId="2" applyFont="1" applyFill="1" applyBorder="1" applyAlignment="1">
      <alignment horizontal="center" vertical="center" wrapText="1"/>
    </xf>
    <xf numFmtId="0" fontId="6" fillId="0" borderId="8" xfId="2" applyFont="1" applyFill="1" applyBorder="1" applyAlignment="1">
      <alignment horizontal="center" vertical="center" wrapText="1"/>
    </xf>
    <xf numFmtId="0" fontId="6" fillId="0" borderId="6" xfId="2" applyFont="1" applyFill="1" applyBorder="1" applyAlignment="1">
      <alignment horizontal="center" vertical="center" wrapText="1"/>
    </xf>
    <xf numFmtId="0" fontId="6" fillId="0" borderId="11" xfId="2" applyFont="1" applyFill="1" applyBorder="1" applyAlignment="1">
      <alignment horizontal="center" vertical="center" wrapText="1"/>
    </xf>
    <xf numFmtId="0" fontId="6" fillId="0" borderId="15" xfId="2" applyFont="1" applyFill="1" applyBorder="1" applyAlignment="1">
      <alignment horizontal="center" vertical="center" wrapText="1"/>
    </xf>
    <xf numFmtId="0" fontId="6" fillId="0" borderId="7" xfId="2" applyFont="1" applyFill="1" applyBorder="1" applyAlignment="1">
      <alignment horizontal="center" vertical="center" wrapText="1"/>
    </xf>
    <xf numFmtId="0" fontId="6" fillId="0" borderId="4" xfId="2" applyFont="1" applyFill="1" applyBorder="1" applyAlignment="1">
      <alignment horizontal="center" vertical="center" wrapText="1"/>
    </xf>
    <xf numFmtId="10" fontId="6" fillId="27" borderId="10" xfId="972" applyNumberFormat="1" applyFont="1" applyFill="1" applyBorder="1" applyAlignment="1">
      <alignment horizontal="center" vertical="center"/>
    </xf>
    <xf numFmtId="10" fontId="6" fillId="27" borderId="2" xfId="972" applyNumberFormat="1" applyFont="1" applyFill="1" applyBorder="1" applyAlignment="1">
      <alignment horizontal="center" vertical="center"/>
    </xf>
    <xf numFmtId="10" fontId="6" fillId="27" borderId="10" xfId="2" applyNumberFormat="1" applyFont="1" applyFill="1" applyBorder="1" applyAlignment="1">
      <alignment horizontal="center" vertical="center"/>
    </xf>
    <xf numFmtId="10" fontId="6" fillId="27" borderId="2" xfId="2" applyNumberFormat="1" applyFont="1" applyFill="1" applyBorder="1" applyAlignment="1">
      <alignment horizontal="center" vertical="center"/>
    </xf>
    <xf numFmtId="49" fontId="6" fillId="2" borderId="3" xfId="0" applyNumberFormat="1" applyFont="1" applyFill="1" applyBorder="1" applyAlignment="1">
      <alignment horizontal="center" vertical="center"/>
    </xf>
    <xf numFmtId="10" fontId="6" fillId="0" borderId="10" xfId="2" applyNumberFormat="1" applyFont="1" applyFill="1" applyBorder="1" applyAlignment="1">
      <alignment horizontal="center" vertical="center"/>
    </xf>
    <xf numFmtId="10" fontId="6" fillId="0" borderId="2" xfId="2" applyNumberFormat="1" applyFont="1" applyFill="1" applyBorder="1" applyAlignment="1">
      <alignment horizontal="center" vertical="center"/>
    </xf>
    <xf numFmtId="10" fontId="6" fillId="0" borderId="8" xfId="0" applyNumberFormat="1" applyFont="1" applyFill="1" applyBorder="1" applyAlignment="1">
      <alignment horizontal="center" vertical="center"/>
    </xf>
    <xf numFmtId="10" fontId="6" fillId="0" borderId="6" xfId="0" applyNumberFormat="1" applyFont="1" applyFill="1" applyBorder="1" applyAlignment="1">
      <alignment horizontal="center" vertical="center"/>
    </xf>
    <xf numFmtId="10" fontId="6" fillId="0" borderId="11" xfId="0" applyNumberFormat="1" applyFont="1" applyFill="1" applyBorder="1" applyAlignment="1">
      <alignment horizontal="center" vertical="center"/>
    </xf>
    <xf numFmtId="10" fontId="6" fillId="0" borderId="13" xfId="0" applyNumberFormat="1" applyFont="1" applyFill="1" applyBorder="1" applyAlignment="1">
      <alignment horizontal="center" vertical="center"/>
    </xf>
    <xf numFmtId="10" fontId="6" fillId="0" borderId="0" xfId="0" applyNumberFormat="1" applyFont="1" applyFill="1" applyBorder="1" applyAlignment="1">
      <alignment horizontal="center" vertical="center"/>
    </xf>
    <xf numFmtId="10" fontId="6" fillId="0" borderId="14" xfId="0" applyNumberFormat="1" applyFont="1" applyFill="1" applyBorder="1" applyAlignment="1">
      <alignment horizontal="center" vertical="center"/>
    </xf>
    <xf numFmtId="10" fontId="6" fillId="0" borderId="15" xfId="0" applyNumberFormat="1" applyFont="1" applyFill="1" applyBorder="1" applyAlignment="1">
      <alignment horizontal="center" vertical="center"/>
    </xf>
    <xf numFmtId="10" fontId="6" fillId="0" borderId="7" xfId="0" applyNumberFormat="1" applyFont="1" applyFill="1" applyBorder="1" applyAlignment="1">
      <alignment horizontal="center" vertical="center"/>
    </xf>
    <xf numFmtId="10" fontId="6" fillId="0" borderId="4" xfId="0" applyNumberFormat="1" applyFont="1" applyFill="1" applyBorder="1" applyAlignment="1">
      <alignment horizontal="center" vertical="center"/>
    </xf>
    <xf numFmtId="0" fontId="6" fillId="3" borderId="6" xfId="2" applyFont="1" applyFill="1" applyBorder="1" applyAlignment="1">
      <alignment horizontal="center" vertical="center" wrapText="1"/>
    </xf>
    <xf numFmtId="0" fontId="6" fillId="3" borderId="11" xfId="2" applyFont="1" applyFill="1" applyBorder="1" applyAlignment="1">
      <alignment horizontal="center" vertical="center" wrapText="1"/>
    </xf>
    <xf numFmtId="0" fontId="6" fillId="3" borderId="0" xfId="2" applyFont="1" applyFill="1" applyBorder="1" applyAlignment="1">
      <alignment horizontal="center" vertical="center" wrapText="1"/>
    </xf>
    <xf numFmtId="0" fontId="6" fillId="3" borderId="14" xfId="2" applyFont="1" applyFill="1" applyBorder="1" applyAlignment="1">
      <alignment horizontal="center" vertical="center" wrapText="1"/>
    </xf>
    <xf numFmtId="49" fontId="6" fillId="4" borderId="8" xfId="0" applyNumberFormat="1" applyFont="1" applyFill="1" applyBorder="1" applyAlignment="1">
      <alignment horizontal="center" vertical="center"/>
    </xf>
    <xf numFmtId="49" fontId="6" fillId="4" borderId="11" xfId="0" applyNumberFormat="1" applyFont="1" applyFill="1" applyBorder="1" applyAlignment="1">
      <alignment horizontal="center" vertical="center"/>
    </xf>
    <xf numFmtId="49" fontId="6" fillId="4" borderId="13" xfId="0" applyNumberFormat="1" applyFont="1" applyFill="1" applyBorder="1" applyAlignment="1">
      <alignment horizontal="center" vertical="center"/>
    </xf>
    <xf numFmtId="49" fontId="6" fillId="4" borderId="14" xfId="0" applyNumberFormat="1" applyFont="1" applyFill="1" applyBorder="1" applyAlignment="1">
      <alignment horizontal="center" vertical="center"/>
    </xf>
    <xf numFmtId="0" fontId="30" fillId="3" borderId="3" xfId="2" applyFont="1" applyFill="1" applyBorder="1" applyAlignment="1">
      <alignment horizontal="center" vertical="center" wrapText="1"/>
    </xf>
    <xf numFmtId="0" fontId="6" fillId="0" borderId="9" xfId="2" applyFont="1" applyFill="1" applyBorder="1" applyAlignment="1">
      <alignment horizontal="center" vertical="center" wrapText="1"/>
    </xf>
    <xf numFmtId="0" fontId="6" fillId="0" borderId="12" xfId="2" applyFont="1" applyFill="1" applyBorder="1" applyAlignment="1">
      <alignment horizontal="center" vertical="center" wrapText="1"/>
    </xf>
    <xf numFmtId="0" fontId="6" fillId="0" borderId="5" xfId="2" applyFont="1" applyFill="1" applyBorder="1" applyAlignment="1">
      <alignment horizontal="center" vertical="center" wrapText="1"/>
    </xf>
    <xf numFmtId="0" fontId="6" fillId="3" borderId="8" xfId="2" applyFont="1" applyFill="1" applyBorder="1" applyAlignment="1">
      <alignment horizontal="center" vertical="center" wrapText="1"/>
    </xf>
    <xf numFmtId="0" fontId="6" fillId="3" borderId="15" xfId="2" applyFont="1" applyFill="1" applyBorder="1" applyAlignment="1">
      <alignment horizontal="center" vertical="center" wrapText="1"/>
    </xf>
    <xf numFmtId="0" fontId="6" fillId="3" borderId="7" xfId="2" applyFont="1" applyFill="1" applyBorder="1" applyAlignment="1">
      <alignment horizontal="center" vertical="center" wrapText="1"/>
    </xf>
    <xf numFmtId="0" fontId="6" fillId="3" borderId="4" xfId="2" applyFont="1" applyFill="1" applyBorder="1" applyAlignment="1">
      <alignment horizontal="center" vertical="center" wrapText="1"/>
    </xf>
    <xf numFmtId="10" fontId="6" fillId="0" borderId="9" xfId="972" applyNumberFormat="1" applyFont="1" applyFill="1" applyBorder="1" applyAlignment="1">
      <alignment vertical="center"/>
    </xf>
    <xf numFmtId="0" fontId="36" fillId="0" borderId="5" xfId="0" applyFont="1" applyFill="1" applyBorder="1" applyAlignment="1">
      <alignment vertical="center"/>
    </xf>
    <xf numFmtId="49" fontId="6" fillId="0" borderId="9" xfId="0" applyNumberFormat="1" applyFont="1" applyFill="1" applyBorder="1" applyAlignment="1">
      <alignment horizontal="center" vertical="center"/>
    </xf>
    <xf numFmtId="0" fontId="36" fillId="0" borderId="12" xfId="0" applyFont="1" applyBorder="1" applyAlignment="1">
      <alignment horizontal="center" vertical="center"/>
    </xf>
    <xf numFmtId="0" fontId="36" fillId="0" borderId="5" xfId="0" applyFont="1" applyBorder="1" applyAlignment="1">
      <alignment horizontal="center" vertical="center"/>
    </xf>
    <xf numFmtId="3" fontId="6" fillId="4" borderId="8" xfId="0" applyNumberFormat="1" applyFont="1" applyFill="1" applyBorder="1" applyAlignment="1">
      <alignment horizontal="center" vertical="center"/>
    </xf>
    <xf numFmtId="3" fontId="36" fillId="0" borderId="11" xfId="0" applyNumberFormat="1" applyFont="1" applyBorder="1" applyAlignment="1">
      <alignment horizontal="center" vertical="center"/>
    </xf>
    <xf numFmtId="3" fontId="36" fillId="0" borderId="13" xfId="0" applyNumberFormat="1" applyFont="1" applyBorder="1" applyAlignment="1">
      <alignment horizontal="center" vertical="center"/>
    </xf>
    <xf numFmtId="3" fontId="36" fillId="0" borderId="14" xfId="0" applyNumberFormat="1" applyFont="1" applyBorder="1" applyAlignment="1">
      <alignment horizontal="center" vertical="center"/>
    </xf>
    <xf numFmtId="3" fontId="36" fillId="0" borderId="15" xfId="0" applyNumberFormat="1" applyFont="1" applyBorder="1" applyAlignment="1">
      <alignment horizontal="center" vertical="center"/>
    </xf>
    <xf numFmtId="3" fontId="36" fillId="0" borderId="4" xfId="0" applyNumberFormat="1" applyFont="1" applyBorder="1" applyAlignment="1">
      <alignment horizontal="center" vertical="center"/>
    </xf>
    <xf numFmtId="10" fontId="6" fillId="0" borderId="10" xfId="1" applyNumberFormat="1" applyFont="1" applyFill="1" applyBorder="1" applyAlignment="1">
      <alignment horizontal="center" vertical="center"/>
    </xf>
    <xf numFmtId="10" fontId="6" fillId="0" borderId="2" xfId="1" applyNumberFormat="1" applyFont="1" applyFill="1" applyBorder="1" applyAlignment="1">
      <alignment horizontal="center" vertical="center"/>
    </xf>
    <xf numFmtId="0" fontId="36" fillId="0" borderId="0" xfId="0" applyFont="1" applyAlignment="1">
      <alignment horizontal="left" vertical="top" wrapText="1"/>
    </xf>
    <xf numFmtId="0" fontId="5" fillId="0" borderId="0" xfId="0" applyFont="1" applyBorder="1" applyAlignment="1">
      <alignment horizontal="left" vertical="center" wrapText="1"/>
    </xf>
    <xf numFmtId="0" fontId="30" fillId="0" borderId="3" xfId="2" applyFont="1" applyFill="1" applyBorder="1" applyAlignment="1">
      <alignment horizontal="center" vertical="center" wrapText="1"/>
    </xf>
    <xf numFmtId="0" fontId="7" fillId="0" borderId="8" xfId="2" applyFont="1" applyFill="1" applyBorder="1" applyAlignment="1">
      <alignment horizontal="center" vertical="center" wrapText="1"/>
    </xf>
    <xf numFmtId="0" fontId="7" fillId="0" borderId="6" xfId="2" applyFont="1" applyFill="1" applyBorder="1" applyAlignment="1">
      <alignment horizontal="center" vertical="center" wrapText="1"/>
    </xf>
    <xf numFmtId="0" fontId="7" fillId="0" borderId="11" xfId="2" applyFont="1" applyFill="1" applyBorder="1" applyAlignment="1">
      <alignment horizontal="center" vertical="center" wrapText="1"/>
    </xf>
    <xf numFmtId="0" fontId="7" fillId="0" borderId="13" xfId="2" applyFont="1" applyFill="1" applyBorder="1" applyAlignment="1">
      <alignment horizontal="center" vertical="center" wrapText="1"/>
    </xf>
    <xf numFmtId="0" fontId="7" fillId="0" borderId="0" xfId="2" applyFont="1" applyFill="1" applyBorder="1" applyAlignment="1">
      <alignment horizontal="center" vertical="center" wrapText="1"/>
    </xf>
    <xf numFmtId="0" fontId="7" fillId="0" borderId="14" xfId="2" applyFont="1" applyFill="1" applyBorder="1" applyAlignment="1">
      <alignment horizontal="center" vertical="center" wrapText="1"/>
    </xf>
    <xf numFmtId="0" fontId="7" fillId="0" borderId="15" xfId="2" applyFont="1" applyFill="1" applyBorder="1" applyAlignment="1">
      <alignment horizontal="center" vertical="center" wrapText="1"/>
    </xf>
    <xf numFmtId="0" fontId="7" fillId="0" borderId="7" xfId="2" applyFont="1" applyFill="1" applyBorder="1" applyAlignment="1">
      <alignment horizontal="center" vertical="center" wrapText="1"/>
    </xf>
    <xf numFmtId="0" fontId="7" fillId="0" borderId="4" xfId="2" applyFont="1" applyFill="1" applyBorder="1" applyAlignment="1">
      <alignment horizontal="center" vertical="center" wrapText="1"/>
    </xf>
    <xf numFmtId="0" fontId="36" fillId="0" borderId="5" xfId="0" applyFont="1" applyBorder="1" applyAlignment="1">
      <alignment vertical="center"/>
    </xf>
    <xf numFmtId="49" fontId="6" fillId="0" borderId="9" xfId="2" applyNumberFormat="1" applyFont="1" applyFill="1" applyBorder="1" applyAlignment="1">
      <alignment vertical="center"/>
    </xf>
    <xf numFmtId="49" fontId="36" fillId="0" borderId="5" xfId="0" applyNumberFormat="1" applyFont="1" applyFill="1" applyBorder="1" applyAlignment="1">
      <alignment vertical="center"/>
    </xf>
    <xf numFmtId="10" fontId="6" fillId="0" borderId="9" xfId="2" applyNumberFormat="1" applyFont="1" applyFill="1" applyBorder="1" applyAlignment="1">
      <alignment vertical="center"/>
    </xf>
    <xf numFmtId="0" fontId="30" fillId="27" borderId="8" xfId="2" applyFont="1" applyFill="1" applyBorder="1" applyAlignment="1">
      <alignment horizontal="center" vertical="center" wrapText="1"/>
    </xf>
    <xf numFmtId="0" fontId="30" fillId="27" borderId="11" xfId="2" applyFont="1" applyFill="1" applyBorder="1" applyAlignment="1">
      <alignment horizontal="center" vertical="center" wrapText="1"/>
    </xf>
    <xf numFmtId="0" fontId="30" fillId="27" borderId="13" xfId="2" applyFont="1" applyFill="1" applyBorder="1" applyAlignment="1">
      <alignment horizontal="center" vertical="center" wrapText="1"/>
    </xf>
    <xf numFmtId="0" fontId="30" fillId="27" borderId="14" xfId="2" applyFont="1" applyFill="1" applyBorder="1" applyAlignment="1">
      <alignment horizontal="center" vertical="center" wrapText="1"/>
    </xf>
    <xf numFmtId="0" fontId="30" fillId="27" borderId="15" xfId="2" applyFont="1" applyFill="1" applyBorder="1" applyAlignment="1">
      <alignment horizontal="center" vertical="center" wrapText="1"/>
    </xf>
    <xf numFmtId="0" fontId="30" fillId="27" borderId="4" xfId="2" applyFont="1" applyFill="1" applyBorder="1" applyAlignment="1">
      <alignment horizontal="center" vertical="center" wrapText="1"/>
    </xf>
    <xf numFmtId="0" fontId="6" fillId="0" borderId="0" xfId="2" applyFont="1" applyAlignment="1">
      <alignment horizontal="center"/>
    </xf>
    <xf numFmtId="49" fontId="6" fillId="4" borderId="15" xfId="0" applyNumberFormat="1" applyFont="1" applyFill="1" applyBorder="1" applyAlignment="1">
      <alignment horizontal="center" vertical="center"/>
    </xf>
    <xf numFmtId="49" fontId="6" fillId="4" borderId="4" xfId="0" applyNumberFormat="1" applyFont="1" applyFill="1" applyBorder="1" applyAlignment="1">
      <alignment horizontal="center" vertical="center"/>
    </xf>
    <xf numFmtId="10" fontId="6" fillId="0" borderId="8" xfId="2" applyNumberFormat="1" applyFont="1" applyFill="1" applyBorder="1" applyAlignment="1">
      <alignment horizontal="center" vertical="center"/>
    </xf>
    <xf numFmtId="10" fontId="6" fillId="0" borderId="6" xfId="2" applyNumberFormat="1" applyFont="1" applyFill="1" applyBorder="1" applyAlignment="1">
      <alignment horizontal="center" vertical="center"/>
    </xf>
    <xf numFmtId="10" fontId="6" fillId="0" borderId="11" xfId="2" applyNumberFormat="1" applyFont="1" applyFill="1" applyBorder="1" applyAlignment="1">
      <alignment horizontal="center" vertical="center"/>
    </xf>
    <xf numFmtId="10" fontId="6" fillId="0" borderId="15" xfId="2" applyNumberFormat="1" applyFont="1" applyFill="1" applyBorder="1" applyAlignment="1">
      <alignment horizontal="center" vertical="center"/>
    </xf>
    <xf numFmtId="10" fontId="6" fillId="0" borderId="7" xfId="2" applyNumberFormat="1" applyFont="1" applyFill="1" applyBorder="1" applyAlignment="1">
      <alignment horizontal="center" vertical="center"/>
    </xf>
    <xf numFmtId="10" fontId="6" fillId="0" borderId="4" xfId="2" applyNumberFormat="1" applyFont="1" applyFill="1" applyBorder="1" applyAlignment="1">
      <alignment horizontal="center" vertical="center"/>
    </xf>
    <xf numFmtId="10" fontId="6" fillId="2" borderId="8" xfId="2" applyNumberFormat="1" applyFont="1" applyFill="1" applyBorder="1" applyAlignment="1">
      <alignment horizontal="center" vertical="center"/>
    </xf>
    <xf numFmtId="10" fontId="6" fillId="2" borderId="6" xfId="2" applyNumberFormat="1" applyFont="1" applyFill="1" applyBorder="1" applyAlignment="1">
      <alignment horizontal="center" vertical="center"/>
    </xf>
    <xf numFmtId="10" fontId="6" fillId="2" borderId="11" xfId="2" applyNumberFormat="1" applyFont="1" applyFill="1" applyBorder="1" applyAlignment="1">
      <alignment horizontal="center" vertical="center"/>
    </xf>
    <xf numFmtId="10" fontId="6" fillId="2" borderId="13" xfId="2" applyNumberFormat="1" applyFont="1" applyFill="1" applyBorder="1" applyAlignment="1">
      <alignment horizontal="center" vertical="center"/>
    </xf>
    <xf numFmtId="10" fontId="6" fillId="2" borderId="0" xfId="2" applyNumberFormat="1" applyFont="1" applyFill="1" applyBorder="1" applyAlignment="1">
      <alignment horizontal="center" vertical="center"/>
    </xf>
    <xf numFmtId="10" fontId="6" fillId="2" borderId="14" xfId="2" applyNumberFormat="1" applyFont="1" applyFill="1" applyBorder="1" applyAlignment="1">
      <alignment horizontal="center" vertical="center"/>
    </xf>
    <xf numFmtId="10" fontId="6" fillId="2" borderId="15" xfId="2" applyNumberFormat="1" applyFont="1" applyFill="1" applyBorder="1" applyAlignment="1">
      <alignment horizontal="center" vertical="center"/>
    </xf>
    <xf numFmtId="10" fontId="6" fillId="2" borderId="7" xfId="2" applyNumberFormat="1" applyFont="1" applyFill="1" applyBorder="1" applyAlignment="1">
      <alignment horizontal="center" vertical="center"/>
    </xf>
    <xf numFmtId="10" fontId="6" fillId="2" borderId="4" xfId="2" applyNumberFormat="1" applyFont="1" applyFill="1" applyBorder="1" applyAlignment="1">
      <alignment horizontal="center" vertical="center"/>
    </xf>
    <xf numFmtId="49" fontId="6" fillId="0" borderId="3" xfId="0" applyNumberFormat="1" applyFont="1" applyFill="1" applyBorder="1" applyAlignment="1">
      <alignment horizontal="center" vertical="center"/>
    </xf>
    <xf numFmtId="49" fontId="6" fillId="0" borderId="9" xfId="0" applyNumberFormat="1" applyFont="1" applyBorder="1" applyAlignment="1">
      <alignment horizontal="center" vertical="center"/>
    </xf>
    <xf numFmtId="49" fontId="6" fillId="0" borderId="5" xfId="0" applyNumberFormat="1" applyFont="1" applyBorder="1" applyAlignment="1">
      <alignment horizontal="center" vertical="center"/>
    </xf>
    <xf numFmtId="10" fontId="6" fillId="27" borderId="9" xfId="2" applyNumberFormat="1" applyFont="1" applyFill="1" applyBorder="1" applyAlignment="1">
      <alignment horizontal="center" vertical="center"/>
    </xf>
    <xf numFmtId="10" fontId="6" fillId="27" borderId="12" xfId="2" applyNumberFormat="1" applyFont="1" applyFill="1" applyBorder="1" applyAlignment="1">
      <alignment horizontal="center" vertical="center"/>
    </xf>
    <xf numFmtId="10" fontId="6" fillId="27" borderId="5" xfId="2" applyNumberFormat="1" applyFont="1" applyFill="1" applyBorder="1" applyAlignment="1">
      <alignment horizontal="center" vertical="center"/>
    </xf>
    <xf numFmtId="10" fontId="6" fillId="27" borderId="8" xfId="0" applyNumberFormat="1" applyFont="1" applyFill="1" applyBorder="1" applyAlignment="1">
      <alignment horizontal="center" vertical="center"/>
    </xf>
    <xf numFmtId="10" fontId="6" fillId="27" borderId="6" xfId="0" applyNumberFormat="1" applyFont="1" applyFill="1" applyBorder="1" applyAlignment="1">
      <alignment horizontal="center" vertical="center"/>
    </xf>
    <xf numFmtId="10" fontId="6" fillId="27" borderId="11" xfId="0" applyNumberFormat="1" applyFont="1" applyFill="1" applyBorder="1" applyAlignment="1">
      <alignment horizontal="center" vertical="center"/>
    </xf>
    <xf numFmtId="10" fontId="6" fillId="27" borderId="15" xfId="0" applyNumberFormat="1" applyFont="1" applyFill="1" applyBorder="1" applyAlignment="1">
      <alignment horizontal="center" vertical="center"/>
    </xf>
    <xf numFmtId="10" fontId="6" fillId="27" borderId="7" xfId="0" applyNumberFormat="1" applyFont="1" applyFill="1" applyBorder="1" applyAlignment="1">
      <alignment horizontal="center" vertical="center"/>
    </xf>
    <xf numFmtId="10" fontId="6" fillId="27" borderId="4" xfId="0" applyNumberFormat="1" applyFont="1" applyFill="1" applyBorder="1" applyAlignment="1">
      <alignment horizontal="center" vertical="center"/>
    </xf>
    <xf numFmtId="49" fontId="5" fillId="4" borderId="3" xfId="2" applyNumberFormat="1" applyFont="1" applyFill="1" applyBorder="1" applyAlignment="1">
      <alignment horizontal="center" vertical="center" wrapText="1"/>
    </xf>
    <xf numFmtId="49" fontId="5" fillId="4" borderId="3" xfId="2" applyNumberFormat="1" applyFont="1" applyFill="1" applyBorder="1" applyAlignment="1">
      <alignment horizontal="center" vertical="center"/>
    </xf>
    <xf numFmtId="49" fontId="6" fillId="0" borderId="12" xfId="0" applyNumberFormat="1" applyFont="1" applyFill="1" applyBorder="1" applyAlignment="1">
      <alignment horizontal="center" vertical="center"/>
    </xf>
    <xf numFmtId="49" fontId="6" fillId="0" borderId="5" xfId="0" applyNumberFormat="1" applyFont="1" applyFill="1" applyBorder="1" applyAlignment="1">
      <alignment horizontal="center" vertical="center"/>
    </xf>
    <xf numFmtId="49" fontId="6" fillId="0" borderId="3" xfId="0" applyNumberFormat="1" applyFont="1" applyBorder="1" applyAlignment="1">
      <alignment horizontal="center" vertical="center"/>
    </xf>
    <xf numFmtId="10" fontId="6" fillId="0" borderId="10" xfId="972" applyNumberFormat="1" applyFont="1" applyFill="1" applyBorder="1" applyAlignment="1">
      <alignment horizontal="center" vertical="center"/>
    </xf>
    <xf numFmtId="10" fontId="6" fillId="0" borderId="2" xfId="972" applyNumberFormat="1" applyFont="1" applyFill="1" applyBorder="1" applyAlignment="1">
      <alignment horizontal="center" vertical="center"/>
    </xf>
    <xf numFmtId="0" fontId="29" fillId="0" borderId="1" xfId="0" applyFont="1" applyFill="1" applyBorder="1" applyAlignment="1">
      <alignment horizontal="center" vertical="center" wrapText="1"/>
    </xf>
    <xf numFmtId="0" fontId="29" fillId="0" borderId="7" xfId="0" applyFont="1" applyFill="1" applyBorder="1" applyAlignment="1">
      <alignment horizontal="center" vertical="center" wrapText="1"/>
    </xf>
    <xf numFmtId="10" fontId="6" fillId="27" borderId="9" xfId="972" applyNumberFormat="1" applyFont="1" applyFill="1" applyBorder="1" applyAlignment="1">
      <alignment horizontal="center" vertical="center"/>
    </xf>
    <xf numFmtId="10" fontId="6" fillId="27" borderId="12" xfId="972" applyNumberFormat="1" applyFont="1" applyFill="1" applyBorder="1" applyAlignment="1">
      <alignment horizontal="center" vertical="center"/>
    </xf>
    <xf numFmtId="10" fontId="6" fillId="27" borderId="5" xfId="972" applyNumberFormat="1" applyFont="1" applyFill="1" applyBorder="1" applyAlignment="1">
      <alignment horizontal="center" vertical="center"/>
    </xf>
    <xf numFmtId="10" fontId="6" fillId="27" borderId="3" xfId="972" applyNumberFormat="1" applyFont="1" applyFill="1" applyBorder="1" applyAlignment="1">
      <alignment horizontal="center" vertical="center"/>
    </xf>
    <xf numFmtId="10" fontId="6" fillId="0" borderId="3" xfId="0" applyNumberFormat="1" applyFont="1" applyFill="1" applyBorder="1" applyAlignment="1">
      <alignment horizontal="center" vertical="center" wrapText="1"/>
    </xf>
    <xf numFmtId="10" fontId="6" fillId="0" borderId="3" xfId="1" applyNumberFormat="1" applyFont="1" applyFill="1" applyBorder="1" applyAlignment="1">
      <alignment horizontal="center" vertical="center"/>
    </xf>
    <xf numFmtId="10" fontId="5" fillId="0" borderId="3" xfId="0" applyNumberFormat="1" applyFont="1" applyFill="1" applyBorder="1" applyAlignment="1">
      <alignment horizontal="center" vertical="center" wrapText="1"/>
    </xf>
    <xf numFmtId="0" fontId="7" fillId="0" borderId="6" xfId="0" applyFont="1" applyFill="1" applyBorder="1" applyAlignment="1">
      <alignment horizontal="center" vertical="center" wrapText="1"/>
    </xf>
    <xf numFmtId="0" fontId="0" fillId="0" borderId="6" xfId="0" applyBorder="1" applyAlignment="1">
      <alignment horizontal="center" vertical="center"/>
    </xf>
    <xf numFmtId="0" fontId="0" fillId="0" borderId="11" xfId="0" applyBorder="1" applyAlignment="1">
      <alignment horizontal="center" vertical="center"/>
    </xf>
    <xf numFmtId="0" fontId="7" fillId="3" borderId="3" xfId="0" applyFont="1" applyFill="1" applyBorder="1" applyAlignment="1">
      <alignment horizontal="center" vertical="center" wrapText="1"/>
    </xf>
    <xf numFmtId="0" fontId="6" fillId="3" borderId="3" xfId="0" applyFont="1" applyFill="1" applyBorder="1" applyAlignment="1">
      <alignment horizontal="center" vertical="center" wrapText="1"/>
    </xf>
    <xf numFmtId="10" fontId="6" fillId="27" borderId="3" xfId="2" applyNumberFormat="1" applyFont="1" applyFill="1" applyBorder="1" applyAlignment="1">
      <alignment horizontal="center" vertical="center"/>
    </xf>
    <xf numFmtId="49" fontId="6" fillId="0" borderId="3" xfId="2" applyNumberFormat="1" applyFont="1" applyFill="1" applyBorder="1" applyAlignment="1">
      <alignment horizontal="center" vertical="center" wrapText="1"/>
    </xf>
    <xf numFmtId="49" fontId="6" fillId="0" borderId="3" xfId="2" applyNumberFormat="1" applyFont="1" applyFill="1" applyBorder="1" applyAlignment="1">
      <alignment horizontal="center" vertical="center"/>
    </xf>
    <xf numFmtId="0" fontId="6" fillId="3" borderId="3" xfId="2" applyFont="1" applyFill="1" applyBorder="1" applyAlignment="1">
      <alignment horizontal="center" vertical="center" wrapText="1"/>
    </xf>
    <xf numFmtId="10" fontId="6" fillId="27" borderId="3" xfId="0" applyNumberFormat="1" applyFont="1" applyFill="1" applyBorder="1" applyAlignment="1">
      <alignment horizontal="center" vertical="center"/>
    </xf>
    <xf numFmtId="10" fontId="6" fillId="0" borderId="3" xfId="0" applyNumberFormat="1" applyFont="1" applyFill="1" applyBorder="1" applyAlignment="1">
      <alignment horizontal="center" vertical="center"/>
    </xf>
    <xf numFmtId="0" fontId="30" fillId="3" borderId="10" xfId="0" applyFont="1" applyFill="1" applyBorder="1" applyAlignment="1">
      <alignment horizontal="center" vertical="center" wrapText="1"/>
    </xf>
    <xf numFmtId="0" fontId="30" fillId="3" borderId="2" xfId="0" applyFont="1" applyFill="1" applyBorder="1" applyAlignment="1">
      <alignment horizontal="center" vertical="center" wrapText="1"/>
    </xf>
    <xf numFmtId="3" fontId="6" fillId="4" borderId="3" xfId="0" applyNumberFormat="1" applyFont="1" applyFill="1" applyBorder="1" applyAlignment="1">
      <alignment horizontal="center" vertical="center" wrapText="1"/>
    </xf>
    <xf numFmtId="0" fontId="6" fillId="4" borderId="3"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2" applyFont="1" applyFill="1" applyBorder="1" applyAlignment="1">
      <alignment horizontal="center" vertical="center"/>
    </xf>
    <xf numFmtId="0" fontId="6" fillId="3" borderId="10" xfId="2" applyFont="1" applyFill="1" applyBorder="1" applyAlignment="1">
      <alignment horizontal="center" vertical="center"/>
    </xf>
    <xf numFmtId="0" fontId="6" fillId="3" borderId="10" xfId="2" applyFont="1" applyFill="1" applyBorder="1" applyAlignment="1">
      <alignment horizontal="center" vertical="center" wrapText="1"/>
    </xf>
    <xf numFmtId="0" fontId="6" fillId="3" borderId="1" xfId="2" applyFont="1" applyFill="1" applyBorder="1" applyAlignment="1">
      <alignment horizontal="center" vertical="center" wrapText="1"/>
    </xf>
    <xf numFmtId="0" fontId="29" fillId="2" borderId="1" xfId="0" applyFont="1" applyFill="1" applyBorder="1" applyAlignment="1">
      <alignment horizontal="center" vertical="center" wrapText="1"/>
    </xf>
    <xf numFmtId="0" fontId="6" fillId="3" borderId="13" xfId="2" applyFont="1" applyFill="1" applyBorder="1" applyAlignment="1">
      <alignment horizontal="center" vertical="center" wrapText="1"/>
    </xf>
    <xf numFmtId="49" fontId="6" fillId="3" borderId="8" xfId="0" applyNumberFormat="1" applyFont="1" applyFill="1" applyBorder="1" applyAlignment="1">
      <alignment horizontal="center" vertical="center" wrapText="1"/>
    </xf>
    <xf numFmtId="49" fontId="36" fillId="3" borderId="6" xfId="0" applyNumberFormat="1" applyFont="1" applyFill="1" applyBorder="1" applyAlignment="1">
      <alignment horizontal="center" vertical="center" wrapText="1"/>
    </xf>
    <xf numFmtId="49" fontId="36" fillId="3" borderId="11" xfId="0" applyNumberFormat="1" applyFont="1" applyFill="1" applyBorder="1" applyAlignment="1">
      <alignment horizontal="center" vertical="center" wrapText="1"/>
    </xf>
    <xf numFmtId="49" fontId="36" fillId="3" borderId="13" xfId="0" applyNumberFormat="1" applyFont="1" applyFill="1" applyBorder="1" applyAlignment="1">
      <alignment horizontal="center" vertical="center" wrapText="1"/>
    </xf>
    <xf numFmtId="49" fontId="36" fillId="3" borderId="0" xfId="0" applyNumberFormat="1" applyFont="1" applyFill="1" applyAlignment="1">
      <alignment horizontal="center" vertical="center" wrapText="1"/>
    </xf>
    <xf numFmtId="49" fontId="36" fillId="3" borderId="14" xfId="0" applyNumberFormat="1" applyFont="1" applyFill="1" applyBorder="1" applyAlignment="1">
      <alignment horizontal="center" vertical="center" wrapText="1"/>
    </xf>
    <xf numFmtId="49" fontId="36" fillId="3" borderId="15" xfId="0" applyNumberFormat="1" applyFont="1" applyFill="1" applyBorder="1" applyAlignment="1">
      <alignment horizontal="center" vertical="center" wrapText="1"/>
    </xf>
    <xf numFmtId="49" fontId="36" fillId="3" borderId="7" xfId="0" applyNumberFormat="1" applyFont="1" applyFill="1" applyBorder="1" applyAlignment="1">
      <alignment horizontal="center" vertical="center" wrapText="1"/>
    </xf>
    <xf numFmtId="49" fontId="36" fillId="3" borderId="4" xfId="0" applyNumberFormat="1" applyFont="1" applyFill="1" applyBorder="1" applyAlignment="1">
      <alignment horizontal="center" vertical="center" wrapText="1"/>
    </xf>
    <xf numFmtId="0" fontId="6" fillId="0" borderId="9" xfId="2" applyFont="1" applyFill="1" applyBorder="1" applyAlignment="1">
      <alignment horizontal="left" vertical="center" wrapText="1"/>
    </xf>
    <xf numFmtId="0" fontId="36" fillId="0" borderId="5" xfId="0" applyFont="1" applyBorder="1" applyAlignment="1">
      <alignment horizontal="left" vertical="center" wrapText="1"/>
    </xf>
    <xf numFmtId="10" fontId="6" fillId="0" borderId="8" xfId="2" applyNumberFormat="1" applyFont="1" applyFill="1" applyBorder="1" applyAlignment="1">
      <alignment horizontal="center" vertical="center" wrapText="1"/>
    </xf>
    <xf numFmtId="10" fontId="36" fillId="0" borderId="6" xfId="0" applyNumberFormat="1" applyFont="1" applyBorder="1" applyAlignment="1">
      <alignment horizontal="center" vertical="center" wrapText="1"/>
    </xf>
    <xf numFmtId="10" fontId="36" fillId="0" borderId="11" xfId="0" applyNumberFormat="1" applyFont="1" applyBorder="1" applyAlignment="1">
      <alignment horizontal="center" vertical="center" wrapText="1"/>
    </xf>
    <xf numFmtId="0" fontId="36" fillId="0" borderId="15" xfId="0" applyFont="1" applyBorder="1" applyAlignment="1">
      <alignment horizontal="center" vertical="center" wrapText="1"/>
    </xf>
    <xf numFmtId="0" fontId="36" fillId="0" borderId="7" xfId="0" applyFont="1" applyBorder="1" applyAlignment="1">
      <alignment horizontal="center" vertical="center" wrapText="1"/>
    </xf>
    <xf numFmtId="0" fontId="36" fillId="0" borderId="4" xfId="0" applyFont="1" applyBorder="1" applyAlignment="1">
      <alignment horizontal="center" vertical="center" wrapText="1"/>
    </xf>
    <xf numFmtId="10" fontId="6" fillId="0" borderId="1" xfId="1" applyNumberFormat="1" applyFont="1" applyFill="1" applyBorder="1" applyAlignment="1">
      <alignment horizontal="center" vertical="center"/>
    </xf>
    <xf numFmtId="10" fontId="6" fillId="0" borderId="8" xfId="1" applyNumberFormat="1" applyFont="1" applyFill="1" applyBorder="1" applyAlignment="1">
      <alignment horizontal="center" vertical="center"/>
    </xf>
    <xf numFmtId="10" fontId="6" fillId="0" borderId="6" xfId="1" applyNumberFormat="1" applyFont="1" applyFill="1" applyBorder="1" applyAlignment="1">
      <alignment horizontal="center" vertical="center"/>
    </xf>
    <xf numFmtId="10" fontId="6" fillId="0" borderId="11" xfId="1" applyNumberFormat="1" applyFont="1" applyFill="1" applyBorder="1" applyAlignment="1">
      <alignment horizontal="center" vertical="center"/>
    </xf>
    <xf numFmtId="0" fontId="6" fillId="0" borderId="9" xfId="0" applyFont="1" applyBorder="1" applyAlignment="1">
      <alignment horizontal="center" vertical="center" textRotation="90" wrapText="1"/>
    </xf>
    <xf numFmtId="0" fontId="6" fillId="0" borderId="12" xfId="0" applyFont="1" applyBorder="1" applyAlignment="1">
      <alignment horizontal="center" vertical="center" textRotation="90"/>
    </xf>
    <xf numFmtId="0" fontId="6" fillId="0" borderId="5" xfId="0" applyFont="1" applyBorder="1" applyAlignment="1">
      <alignment horizontal="center" vertical="center" textRotation="90"/>
    </xf>
    <xf numFmtId="0" fontId="6" fillId="2" borderId="3"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36" fillId="3" borderId="6" xfId="0" applyFont="1" applyFill="1" applyBorder="1" applyAlignment="1">
      <alignment horizontal="center" vertical="center" wrapText="1"/>
    </xf>
    <xf numFmtId="0" fontId="36" fillId="3" borderId="11" xfId="0" applyFont="1" applyFill="1" applyBorder="1" applyAlignment="1">
      <alignment horizontal="center" vertical="center" wrapText="1"/>
    </xf>
    <xf numFmtId="0" fontId="36" fillId="3" borderId="13" xfId="0" applyFont="1" applyFill="1" applyBorder="1" applyAlignment="1">
      <alignment horizontal="center" vertical="center" wrapText="1"/>
    </xf>
    <xf numFmtId="0" fontId="36" fillId="3" borderId="0" xfId="0" applyFont="1" applyFill="1" applyAlignment="1">
      <alignment horizontal="center" vertical="center" wrapText="1"/>
    </xf>
    <xf numFmtId="0" fontId="36" fillId="3" borderId="14" xfId="0" applyFont="1" applyFill="1" applyBorder="1" applyAlignment="1">
      <alignment horizontal="center" vertical="center" wrapText="1"/>
    </xf>
    <xf numFmtId="0" fontId="36" fillId="3" borderId="15" xfId="0" applyFont="1" applyFill="1" applyBorder="1" applyAlignment="1">
      <alignment horizontal="center" vertical="center" wrapText="1"/>
    </xf>
    <xf numFmtId="0" fontId="36" fillId="3" borderId="7" xfId="0" applyFont="1" applyFill="1" applyBorder="1" applyAlignment="1">
      <alignment horizontal="center" vertical="center" wrapText="1"/>
    </xf>
    <xf numFmtId="0" fontId="36" fillId="3" borderId="4"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36" fillId="3" borderId="12" xfId="0" applyFont="1" applyFill="1" applyBorder="1" applyAlignment="1">
      <alignment horizontal="center" vertical="center" wrapText="1"/>
    </xf>
    <xf numFmtId="0" fontId="36" fillId="3" borderId="5"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36" fillId="0" borderId="12" xfId="0" applyFont="1" applyBorder="1" applyAlignment="1">
      <alignment horizontal="center" vertical="center" wrapText="1"/>
    </xf>
    <xf numFmtId="0" fontId="36" fillId="0" borderId="5" xfId="0" applyFont="1" applyBorder="1" applyAlignment="1">
      <alignment horizontal="center" vertical="center" wrapText="1"/>
    </xf>
    <xf numFmtId="0" fontId="32" fillId="2" borderId="3" xfId="2" applyFont="1" applyFill="1" applyBorder="1" applyAlignment="1">
      <alignment horizontal="center" vertical="center" textRotation="90" wrapText="1"/>
    </xf>
    <xf numFmtId="0" fontId="6" fillId="0" borderId="8"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4" xfId="0" applyFont="1" applyBorder="1" applyAlignment="1">
      <alignment horizontal="center" vertical="center" wrapText="1"/>
    </xf>
    <xf numFmtId="10" fontId="6" fillId="27" borderId="10" xfId="1" applyNumberFormat="1" applyFont="1" applyFill="1" applyBorder="1" applyAlignment="1">
      <alignment horizontal="center" vertical="center"/>
    </xf>
    <xf numFmtId="10" fontId="6" fillId="27" borderId="2" xfId="1" applyNumberFormat="1" applyFont="1" applyFill="1" applyBorder="1" applyAlignment="1">
      <alignment horizontal="center" vertical="center"/>
    </xf>
    <xf numFmtId="0" fontId="6" fillId="0" borderId="3"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4" xfId="0" applyFont="1" applyFill="1" applyBorder="1" applyAlignment="1">
      <alignment horizontal="center" vertical="center" wrapText="1"/>
    </xf>
    <xf numFmtId="10" fontId="6" fillId="27" borderId="3" xfId="1" applyNumberFormat="1" applyFont="1" applyFill="1" applyBorder="1" applyAlignment="1">
      <alignment horizontal="center" vertical="center"/>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0" xfId="0" applyFont="1" applyBorder="1" applyAlignment="1">
      <alignment horizontal="center" vertical="center" wrapText="1"/>
    </xf>
    <xf numFmtId="0" fontId="6" fillId="0" borderId="2" xfId="0" applyFont="1" applyBorder="1" applyAlignment="1">
      <alignment horizontal="center" vertical="center" wrapText="1"/>
    </xf>
    <xf numFmtId="0" fontId="5" fillId="0" borderId="0" xfId="0" applyFont="1" applyBorder="1" applyAlignment="1">
      <alignment horizontal="right"/>
    </xf>
    <xf numFmtId="0" fontId="28" fillId="0" borderId="0" xfId="0" applyFont="1" applyAlignment="1">
      <alignment horizontal="center"/>
    </xf>
    <xf numFmtId="0" fontId="6" fillId="3" borderId="3" xfId="0" applyFont="1" applyFill="1" applyBorder="1" applyAlignment="1">
      <alignment horizontal="center" vertical="center"/>
    </xf>
    <xf numFmtId="0" fontId="5" fillId="3" borderId="10" xfId="0" applyFont="1" applyFill="1" applyBorder="1" applyAlignment="1">
      <alignment horizontal="center" vertical="center" wrapText="1"/>
    </xf>
    <xf numFmtId="0" fontId="5" fillId="3" borderId="2" xfId="0" applyFont="1" applyFill="1" applyBorder="1" applyAlignment="1">
      <alignment horizontal="center" vertical="center" wrapText="1"/>
    </xf>
    <xf numFmtId="49" fontId="6" fillId="27" borderId="9" xfId="0" applyNumberFormat="1" applyFont="1" applyFill="1" applyBorder="1" applyAlignment="1">
      <alignment horizontal="center" vertical="center"/>
    </xf>
    <xf numFmtId="49" fontId="6" fillId="27" borderId="12" xfId="0" applyNumberFormat="1" applyFont="1" applyFill="1" applyBorder="1" applyAlignment="1">
      <alignment horizontal="center" vertical="center"/>
    </xf>
    <xf numFmtId="49" fontId="6" fillId="27" borderId="5" xfId="0" applyNumberFormat="1" applyFont="1" applyFill="1" applyBorder="1" applyAlignment="1">
      <alignment horizontal="center" vertical="center"/>
    </xf>
    <xf numFmtId="10" fontId="6" fillId="2" borderId="8" xfId="0" applyNumberFormat="1" applyFont="1" applyFill="1" applyBorder="1" applyAlignment="1">
      <alignment horizontal="center" vertical="center"/>
    </xf>
    <xf numFmtId="0" fontId="36" fillId="0" borderId="6" xfId="0" applyFont="1" applyBorder="1" applyAlignment="1">
      <alignment horizontal="center" vertical="center"/>
    </xf>
    <xf numFmtId="0" fontId="36" fillId="0" borderId="11" xfId="0" applyFont="1" applyBorder="1" applyAlignment="1">
      <alignment horizontal="center" vertical="center"/>
    </xf>
    <xf numFmtId="0" fontId="36" fillId="0" borderId="13" xfId="0" applyFont="1" applyBorder="1" applyAlignment="1">
      <alignment horizontal="center" vertical="center"/>
    </xf>
    <xf numFmtId="0" fontId="36" fillId="0" borderId="0" xfId="0" applyFont="1" applyAlignment="1">
      <alignment horizontal="center" vertical="center"/>
    </xf>
    <xf numFmtId="0" fontId="36" fillId="0" borderId="14" xfId="0" applyFont="1" applyBorder="1" applyAlignment="1">
      <alignment horizontal="center" vertical="center"/>
    </xf>
    <xf numFmtId="0" fontId="36" fillId="0" borderId="15" xfId="0" applyFont="1" applyBorder="1" applyAlignment="1">
      <alignment horizontal="center" vertical="center"/>
    </xf>
    <xf numFmtId="0" fontId="36" fillId="0" borderId="7" xfId="0" applyFont="1" applyBorder="1" applyAlignment="1">
      <alignment horizontal="center" vertical="center"/>
    </xf>
    <xf numFmtId="0" fontId="36" fillId="0" borderId="4" xfId="0" applyFont="1" applyBorder="1" applyAlignment="1">
      <alignment horizontal="center" vertical="center"/>
    </xf>
    <xf numFmtId="0" fontId="6" fillId="0" borderId="13" xfId="2" applyFont="1" applyFill="1" applyBorder="1" applyAlignment="1">
      <alignment horizontal="center" vertical="center" wrapText="1"/>
    </xf>
    <xf numFmtId="0" fontId="6" fillId="0" borderId="0" xfId="2" applyFont="1" applyFill="1" applyBorder="1" applyAlignment="1">
      <alignment horizontal="center" vertical="center" wrapText="1"/>
    </xf>
    <xf numFmtId="0" fontId="6" fillId="0" borderId="14" xfId="2" applyFont="1" applyFill="1" applyBorder="1" applyAlignment="1">
      <alignment horizontal="center" vertical="center" wrapText="1"/>
    </xf>
    <xf numFmtId="10" fontId="6" fillId="2" borderId="10" xfId="1" applyNumberFormat="1" applyFont="1" applyFill="1" applyBorder="1" applyAlignment="1">
      <alignment horizontal="center" vertical="center"/>
    </xf>
    <xf numFmtId="10" fontId="6" fillId="2" borderId="2" xfId="1" applyNumberFormat="1" applyFont="1" applyFill="1" applyBorder="1" applyAlignment="1">
      <alignment horizontal="center" vertical="center"/>
    </xf>
    <xf numFmtId="10" fontId="6" fillId="0" borderId="10" xfId="0" applyNumberFormat="1" applyFont="1" applyFill="1" applyBorder="1" applyAlignment="1">
      <alignment horizontal="center" vertical="center"/>
    </xf>
    <xf numFmtId="10" fontId="6" fillId="0" borderId="2" xfId="0" applyNumberFormat="1" applyFont="1" applyFill="1" applyBorder="1" applyAlignment="1">
      <alignment horizontal="center" vertical="center"/>
    </xf>
    <xf numFmtId="10" fontId="6" fillId="2" borderId="10" xfId="0" applyNumberFormat="1" applyFont="1" applyFill="1" applyBorder="1" applyAlignment="1">
      <alignment horizontal="center" vertical="center"/>
    </xf>
    <xf numFmtId="10" fontId="6" fillId="2" borderId="2" xfId="0" applyNumberFormat="1" applyFont="1" applyFill="1" applyBorder="1" applyAlignment="1">
      <alignment horizontal="center" vertical="center"/>
    </xf>
    <xf numFmtId="0" fontId="6" fillId="27" borderId="3" xfId="2" applyFont="1" applyFill="1" applyBorder="1" applyAlignment="1">
      <alignment horizontal="left" vertical="center"/>
    </xf>
    <xf numFmtId="10" fontId="6" fillId="2" borderId="6" xfId="0" applyNumberFormat="1" applyFont="1" applyFill="1" applyBorder="1" applyAlignment="1">
      <alignment horizontal="center" vertical="center"/>
    </xf>
    <xf numFmtId="10" fontId="6" fillId="2" borderId="11" xfId="0" applyNumberFormat="1" applyFont="1" applyFill="1" applyBorder="1" applyAlignment="1">
      <alignment horizontal="center" vertical="center"/>
    </xf>
    <xf numFmtId="10" fontId="6" fillId="2" borderId="13" xfId="0" applyNumberFormat="1" applyFont="1" applyFill="1" applyBorder="1" applyAlignment="1">
      <alignment horizontal="center" vertical="center"/>
    </xf>
    <xf numFmtId="10" fontId="6" fillId="2" borderId="0" xfId="0" applyNumberFormat="1" applyFont="1" applyFill="1" applyBorder="1" applyAlignment="1">
      <alignment horizontal="center" vertical="center"/>
    </xf>
    <xf numFmtId="10" fontId="6" fillId="2" borderId="14" xfId="0" applyNumberFormat="1" applyFont="1" applyFill="1" applyBorder="1" applyAlignment="1">
      <alignment horizontal="center" vertical="center"/>
    </xf>
    <xf numFmtId="10" fontId="6" fillId="2" borderId="15" xfId="0" applyNumberFormat="1" applyFont="1" applyFill="1" applyBorder="1" applyAlignment="1">
      <alignment horizontal="center" vertical="center"/>
    </xf>
    <xf numFmtId="10" fontId="6" fillId="2" borderId="7" xfId="0" applyNumberFormat="1" applyFont="1" applyFill="1" applyBorder="1" applyAlignment="1">
      <alignment horizontal="center" vertical="center"/>
    </xf>
    <xf numFmtId="10" fontId="6" fillId="2" borderId="4" xfId="0" applyNumberFormat="1" applyFont="1" applyFill="1" applyBorder="1" applyAlignment="1">
      <alignment horizontal="center" vertical="center"/>
    </xf>
    <xf numFmtId="0" fontId="7" fillId="0" borderId="3" xfId="0" applyFont="1" applyFill="1" applyBorder="1" applyAlignment="1">
      <alignment horizontal="center" vertical="center" wrapText="1"/>
    </xf>
    <xf numFmtId="0" fontId="7" fillId="3" borderId="3" xfId="2" applyFont="1" applyFill="1" applyBorder="1" applyAlignment="1">
      <alignment horizontal="center" vertical="center" wrapText="1"/>
    </xf>
    <xf numFmtId="0" fontId="7" fillId="0" borderId="3" xfId="2" applyFont="1" applyFill="1" applyBorder="1" applyAlignment="1">
      <alignment horizontal="center" vertical="center" wrapText="1"/>
    </xf>
    <xf numFmtId="0" fontId="6" fillId="0" borderId="2" xfId="2" applyFont="1" applyFill="1" applyBorder="1" applyAlignment="1">
      <alignment horizontal="center" vertical="center" wrapText="1"/>
    </xf>
    <xf numFmtId="0" fontId="6" fillId="27" borderId="8" xfId="2" applyFont="1" applyFill="1" applyBorder="1" applyAlignment="1">
      <alignment horizontal="center" vertical="center" wrapText="1"/>
    </xf>
    <xf numFmtId="0" fontId="6" fillId="27" borderId="6" xfId="2" applyFont="1" applyFill="1" applyBorder="1" applyAlignment="1">
      <alignment horizontal="center" vertical="center" wrapText="1"/>
    </xf>
    <xf numFmtId="0" fontId="6" fillId="27" borderId="11" xfId="2" applyFont="1" applyFill="1" applyBorder="1" applyAlignment="1">
      <alignment horizontal="center" vertical="center" wrapText="1"/>
    </xf>
    <xf numFmtId="0" fontId="6" fillId="27" borderId="13" xfId="2" applyFont="1" applyFill="1" applyBorder="1" applyAlignment="1">
      <alignment horizontal="center" vertical="center" wrapText="1"/>
    </xf>
    <xf numFmtId="0" fontId="6" fillId="27" borderId="0" xfId="2" applyFont="1" applyFill="1" applyBorder="1" applyAlignment="1">
      <alignment horizontal="center" vertical="center" wrapText="1"/>
    </xf>
    <xf numFmtId="0" fontId="6" fillId="27" borderId="14" xfId="2" applyFont="1" applyFill="1" applyBorder="1" applyAlignment="1">
      <alignment horizontal="center" vertical="center" wrapText="1"/>
    </xf>
    <xf numFmtId="0" fontId="6" fillId="27" borderId="15" xfId="2" applyFont="1" applyFill="1" applyBorder="1" applyAlignment="1">
      <alignment horizontal="center" vertical="center" wrapText="1"/>
    </xf>
    <xf numFmtId="0" fontId="6" fillId="27" borderId="7" xfId="2" applyFont="1" applyFill="1" applyBorder="1" applyAlignment="1">
      <alignment horizontal="center" vertical="center" wrapText="1"/>
    </xf>
    <xf numFmtId="0" fontId="6" fillId="27" borderId="4" xfId="2" applyFont="1" applyFill="1" applyBorder="1" applyAlignment="1">
      <alignment horizontal="center" vertical="center" wrapText="1"/>
    </xf>
    <xf numFmtId="0" fontId="29" fillId="0" borderId="1" xfId="0" applyFont="1" applyFill="1" applyBorder="1" applyAlignment="1">
      <alignment horizontal="center"/>
    </xf>
    <xf numFmtId="0" fontId="6" fillId="0" borderId="8" xfId="2" applyFont="1" applyFill="1" applyBorder="1" applyAlignment="1">
      <alignment horizontal="center" vertical="center"/>
    </xf>
    <xf numFmtId="0" fontId="6" fillId="0" borderId="11" xfId="2" applyFont="1" applyFill="1" applyBorder="1" applyAlignment="1">
      <alignment horizontal="center" vertical="center"/>
    </xf>
    <xf numFmtId="0" fontId="6" fillId="0" borderId="15" xfId="2" applyFont="1" applyFill="1" applyBorder="1" applyAlignment="1">
      <alignment horizontal="center" vertical="center"/>
    </xf>
    <xf numFmtId="0" fontId="6" fillId="0" borderId="4" xfId="2" applyFont="1" applyFill="1" applyBorder="1" applyAlignment="1">
      <alignment horizontal="center" vertical="center"/>
    </xf>
    <xf numFmtId="49" fontId="6" fillId="0" borderId="9" xfId="2" applyNumberFormat="1" applyFont="1" applyFill="1" applyBorder="1" applyAlignment="1">
      <alignment horizontal="center" vertical="center" wrapText="1"/>
    </xf>
    <xf numFmtId="49" fontId="6" fillId="0" borderId="5" xfId="2" applyNumberFormat="1" applyFont="1" applyFill="1" applyBorder="1" applyAlignment="1">
      <alignment horizontal="center" vertical="center" wrapText="1"/>
    </xf>
    <xf numFmtId="0" fontId="6" fillId="27" borderId="3" xfId="2" applyFont="1" applyFill="1" applyBorder="1" applyAlignment="1">
      <alignment horizontal="center" vertical="center" wrapText="1"/>
    </xf>
    <xf numFmtId="0" fontId="30" fillId="3" borderId="8" xfId="2" applyFont="1" applyFill="1" applyBorder="1" applyAlignment="1">
      <alignment horizontal="center" vertical="center" wrapText="1"/>
    </xf>
    <xf numFmtId="0" fontId="30" fillId="3" borderId="11" xfId="2" applyFont="1" applyFill="1" applyBorder="1" applyAlignment="1">
      <alignment horizontal="center" vertical="center" wrapText="1"/>
    </xf>
    <xf numFmtId="0" fontId="30" fillId="3" borderId="13" xfId="2" applyFont="1" applyFill="1" applyBorder="1" applyAlignment="1">
      <alignment horizontal="center" vertical="center" wrapText="1"/>
    </xf>
    <xf numFmtId="0" fontId="30" fillId="3" borderId="14" xfId="2" applyFont="1" applyFill="1" applyBorder="1" applyAlignment="1">
      <alignment horizontal="center" vertical="center" wrapText="1"/>
    </xf>
    <xf numFmtId="0" fontId="30" fillId="3" borderId="15" xfId="2" applyFont="1" applyFill="1" applyBorder="1" applyAlignment="1">
      <alignment horizontal="center" vertical="center" wrapText="1"/>
    </xf>
    <xf numFmtId="0" fontId="30" fillId="3" borderId="4" xfId="2" applyFont="1" applyFill="1" applyBorder="1" applyAlignment="1">
      <alignment horizontal="center" vertical="center" wrapText="1"/>
    </xf>
    <xf numFmtId="49" fontId="6" fillId="0" borderId="12" xfId="2" applyNumberFormat="1" applyFont="1" applyFill="1" applyBorder="1" applyAlignment="1">
      <alignment horizontal="center" vertical="center" wrapText="1"/>
    </xf>
    <xf numFmtId="0" fontId="36" fillId="0" borderId="6" xfId="0" applyFont="1" applyBorder="1" applyAlignment="1">
      <alignment horizontal="center" vertical="center" wrapText="1"/>
    </xf>
    <xf numFmtId="0" fontId="36" fillId="0" borderId="11" xfId="0" applyFont="1" applyBorder="1" applyAlignment="1">
      <alignment horizontal="center" vertical="center" wrapText="1"/>
    </xf>
    <xf numFmtId="0" fontId="6" fillId="3" borderId="6"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5" fillId="3" borderId="3" xfId="0" applyFont="1" applyFill="1" applyBorder="1" applyAlignment="1">
      <alignment horizontal="center" vertical="center" wrapText="1"/>
    </xf>
    <xf numFmtId="3" fontId="6" fillId="0" borderId="8" xfId="2" applyNumberFormat="1" applyFont="1" applyFill="1" applyBorder="1" applyAlignment="1">
      <alignment horizontal="center" vertical="center" wrapText="1"/>
    </xf>
    <xf numFmtId="3" fontId="6" fillId="0" borderId="3" xfId="0" applyNumberFormat="1" applyFont="1" applyFill="1" applyBorder="1" applyAlignment="1">
      <alignment horizontal="center" vertical="center" wrapText="1"/>
    </xf>
    <xf numFmtId="0" fontId="29" fillId="0" borderId="6" xfId="0" applyFont="1" applyBorder="1" applyAlignment="1">
      <alignment horizontal="center" vertical="center"/>
    </xf>
    <xf numFmtId="0" fontId="36" fillId="0" borderId="1" xfId="0" applyFont="1" applyFill="1" applyBorder="1" applyAlignment="1">
      <alignment horizontal="center" vertical="center"/>
    </xf>
    <xf numFmtId="0" fontId="36" fillId="0" borderId="2" xfId="0" applyFont="1" applyFill="1" applyBorder="1" applyAlignment="1">
      <alignment horizontal="center" vertical="center"/>
    </xf>
    <xf numFmtId="49" fontId="6" fillId="0" borderId="8" xfId="0" applyNumberFormat="1" applyFont="1" applyBorder="1" applyAlignment="1">
      <alignment horizontal="center" vertical="center" wrapText="1"/>
    </xf>
    <xf numFmtId="49" fontId="6" fillId="0" borderId="6" xfId="0" applyNumberFormat="1" applyFont="1" applyBorder="1" applyAlignment="1">
      <alignment horizontal="center" vertical="center" wrapText="1"/>
    </xf>
    <xf numFmtId="49" fontId="6" fillId="0" borderId="11" xfId="0" applyNumberFormat="1" applyFont="1" applyBorder="1" applyAlignment="1">
      <alignment horizontal="center" vertical="center" wrapText="1"/>
    </xf>
    <xf numFmtId="49" fontId="6" fillId="0" borderId="15" xfId="0" applyNumberFormat="1" applyFont="1" applyBorder="1" applyAlignment="1">
      <alignment horizontal="center" vertical="center" wrapText="1"/>
    </xf>
    <xf numFmtId="49" fontId="6" fillId="0" borderId="7"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10" fontId="6" fillId="0" borderId="3" xfId="972" applyNumberFormat="1" applyFont="1" applyFill="1" applyBorder="1" applyAlignment="1">
      <alignment horizontal="center" vertical="center"/>
    </xf>
    <xf numFmtId="0" fontId="6" fillId="0" borderId="5" xfId="0" applyFont="1" applyBorder="1" applyAlignment="1">
      <alignment horizontal="center" vertical="center" textRotation="90" wrapText="1"/>
    </xf>
    <xf numFmtId="0" fontId="30" fillId="3" borderId="3" xfId="0" applyFont="1" applyFill="1" applyBorder="1" applyAlignment="1">
      <alignment horizontal="center" vertical="center" wrapText="1"/>
    </xf>
    <xf numFmtId="0" fontId="31" fillId="0" borderId="3" xfId="0" applyFont="1" applyFill="1" applyBorder="1" applyAlignment="1">
      <alignment horizontal="left" vertical="top" wrapText="1"/>
    </xf>
    <xf numFmtId="0" fontId="30" fillId="0" borderId="3" xfId="0" applyFont="1" applyFill="1" applyBorder="1" applyAlignment="1">
      <alignment horizontal="center" vertical="center" wrapText="1"/>
    </xf>
    <xf numFmtId="49" fontId="6" fillId="0" borderId="8" xfId="2" applyNumberFormat="1" applyFont="1" applyFill="1" applyBorder="1" applyAlignment="1">
      <alignment horizontal="center" vertical="center" wrapText="1"/>
    </xf>
    <xf numFmtId="49" fontId="6" fillId="0" borderId="11" xfId="2" applyNumberFormat="1" applyFont="1" applyFill="1" applyBorder="1" applyAlignment="1">
      <alignment horizontal="center" vertical="center" wrapText="1"/>
    </xf>
    <xf numFmtId="49" fontId="6" fillId="0" borderId="13" xfId="2" applyNumberFormat="1" applyFont="1" applyFill="1" applyBorder="1" applyAlignment="1">
      <alignment horizontal="center" vertical="center" wrapText="1"/>
    </xf>
    <xf numFmtId="49" fontId="6" fillId="0" borderId="14" xfId="2" applyNumberFormat="1" applyFont="1" applyFill="1" applyBorder="1" applyAlignment="1">
      <alignment horizontal="center" vertical="center" wrapText="1"/>
    </xf>
    <xf numFmtId="49" fontId="6" fillId="0" borderId="15" xfId="2" applyNumberFormat="1" applyFont="1" applyFill="1" applyBorder="1" applyAlignment="1">
      <alignment horizontal="center" vertical="center" wrapText="1"/>
    </xf>
    <xf numFmtId="49" fontId="6" fillId="0" borderId="4" xfId="2" applyNumberFormat="1" applyFont="1" applyFill="1" applyBorder="1" applyAlignment="1">
      <alignment horizontal="center" vertical="center" wrapText="1"/>
    </xf>
    <xf numFmtId="0" fontId="37" fillId="0" borderId="6" xfId="0" applyFont="1" applyBorder="1" applyAlignment="1">
      <alignment horizontal="left" vertical="center" wrapText="1"/>
    </xf>
    <xf numFmtId="10" fontId="6" fillId="0" borderId="1" xfId="0" applyNumberFormat="1" applyFont="1" applyFill="1" applyBorder="1" applyAlignment="1">
      <alignment horizontal="center" vertical="center"/>
    </xf>
    <xf numFmtId="17" fontId="6" fillId="2" borderId="3" xfId="0" applyNumberFormat="1" applyFont="1" applyFill="1" applyBorder="1" applyAlignment="1">
      <alignment horizontal="center" vertical="center"/>
    </xf>
    <xf numFmtId="0" fontId="6" fillId="0" borderId="12" xfId="0" applyFont="1" applyBorder="1" applyAlignment="1">
      <alignment horizontal="center" vertical="center" textRotation="90" wrapText="1"/>
    </xf>
    <xf numFmtId="0" fontId="6" fillId="27" borderId="8" xfId="0" applyFont="1" applyFill="1" applyBorder="1" applyAlignment="1">
      <alignment horizontal="center" vertical="center" wrapText="1"/>
    </xf>
    <xf numFmtId="0" fontId="6" fillId="27" borderId="11" xfId="0" applyFont="1" applyFill="1" applyBorder="1" applyAlignment="1">
      <alignment horizontal="center" vertical="center" wrapText="1"/>
    </xf>
    <xf numFmtId="0" fontId="6" fillId="27" borderId="15" xfId="0" applyFont="1" applyFill="1" applyBorder="1" applyAlignment="1">
      <alignment horizontal="center" vertical="center" wrapText="1"/>
    </xf>
    <xf numFmtId="0" fontId="6" fillId="27" borderId="4" xfId="0" applyFont="1" applyFill="1" applyBorder="1" applyAlignment="1">
      <alignment horizontal="center" vertical="center" wrapText="1"/>
    </xf>
    <xf numFmtId="0" fontId="6" fillId="3" borderId="8" xfId="2" applyFont="1" applyFill="1" applyBorder="1" applyAlignment="1">
      <alignment horizontal="center" vertical="center"/>
    </xf>
    <xf numFmtId="0" fontId="6" fillId="3" borderId="13" xfId="2" applyFont="1" applyFill="1" applyBorder="1" applyAlignment="1">
      <alignment horizontal="center" vertical="center"/>
    </xf>
    <xf numFmtId="0" fontId="30" fillId="3" borderId="6" xfId="2" applyFont="1" applyFill="1" applyBorder="1" applyAlignment="1">
      <alignment horizontal="center" vertical="center" wrapText="1"/>
    </xf>
    <xf numFmtId="0" fontId="30" fillId="3" borderId="9" xfId="2" applyFont="1" applyFill="1" applyBorder="1" applyAlignment="1">
      <alignment horizontal="center" vertical="center" wrapText="1"/>
    </xf>
    <xf numFmtId="0" fontId="30" fillId="3" borderId="12" xfId="2" applyFont="1" applyFill="1" applyBorder="1" applyAlignment="1">
      <alignment horizontal="center" vertical="center" wrapText="1"/>
    </xf>
    <xf numFmtId="0" fontId="30" fillId="3" borderId="7" xfId="2" applyFont="1" applyFill="1" applyBorder="1" applyAlignment="1">
      <alignment horizontal="center" vertical="center" wrapText="1"/>
    </xf>
    <xf numFmtId="0" fontId="29" fillId="0" borderId="1" xfId="2" applyFont="1" applyFill="1" applyBorder="1" applyAlignment="1">
      <alignment horizontal="center" vertical="center" wrapText="1"/>
    </xf>
    <xf numFmtId="0" fontId="30" fillId="3" borderId="9" xfId="0" applyFont="1" applyFill="1" applyBorder="1" applyAlignment="1">
      <alignment horizontal="center" vertical="center" wrapText="1"/>
    </xf>
    <xf numFmtId="0" fontId="5" fillId="3" borderId="1" xfId="0" applyFont="1" applyFill="1" applyBorder="1" applyAlignment="1">
      <alignment horizontal="center" vertical="center" wrapText="1"/>
    </xf>
    <xf numFmtId="49" fontId="7" fillId="0" borderId="8" xfId="2" applyNumberFormat="1" applyFont="1" applyFill="1" applyBorder="1" applyAlignment="1">
      <alignment horizontal="center" vertical="center" wrapText="1"/>
    </xf>
    <xf numFmtId="49" fontId="36" fillId="0" borderId="6" xfId="0" applyNumberFormat="1" applyFont="1" applyBorder="1" applyAlignment="1">
      <alignment horizontal="center" vertical="center" wrapText="1"/>
    </xf>
    <xf numFmtId="49" fontId="36" fillId="0" borderId="11" xfId="0" applyNumberFormat="1" applyFont="1" applyBorder="1" applyAlignment="1">
      <alignment horizontal="center" vertical="center" wrapText="1"/>
    </xf>
    <xf numFmtId="49" fontId="7" fillId="0" borderId="13" xfId="2" applyNumberFormat="1" applyFont="1" applyFill="1" applyBorder="1" applyAlignment="1">
      <alignment horizontal="center" vertical="center" wrapText="1"/>
    </xf>
    <xf numFmtId="49" fontId="36" fillId="0" borderId="0" xfId="0" applyNumberFormat="1" applyFont="1" applyBorder="1" applyAlignment="1">
      <alignment horizontal="center" vertical="center" wrapText="1"/>
    </xf>
    <xf numFmtId="49" fontId="36" fillId="0" borderId="14" xfId="0" applyNumberFormat="1" applyFont="1" applyBorder="1" applyAlignment="1">
      <alignment horizontal="center" vertical="center" wrapText="1"/>
    </xf>
    <xf numFmtId="49" fontId="36" fillId="0" borderId="13" xfId="0" applyNumberFormat="1" applyFont="1" applyBorder="1" applyAlignment="1">
      <alignment horizontal="center" vertical="center" wrapText="1"/>
    </xf>
    <xf numFmtId="49" fontId="36" fillId="0" borderId="0" xfId="0" applyNumberFormat="1" applyFont="1" applyAlignment="1">
      <alignment horizontal="center" vertical="center" wrapText="1"/>
    </xf>
    <xf numFmtId="0" fontId="6" fillId="0" borderId="8" xfId="2" applyFont="1" applyBorder="1" applyAlignment="1">
      <alignment horizontal="center" vertical="center"/>
    </xf>
    <xf numFmtId="0" fontId="6" fillId="0" borderId="11" xfId="2" applyFont="1" applyBorder="1" applyAlignment="1">
      <alignment horizontal="center" vertical="center"/>
    </xf>
    <xf numFmtId="0" fontId="6" fillId="0" borderId="13" xfId="2" applyFont="1" applyBorder="1" applyAlignment="1">
      <alignment horizontal="center" vertical="center"/>
    </xf>
    <xf numFmtId="0" fontId="6" fillId="0" borderId="14" xfId="2" applyFont="1" applyBorder="1" applyAlignment="1">
      <alignment horizontal="center" vertical="center"/>
    </xf>
    <xf numFmtId="0" fontId="6" fillId="0" borderId="15" xfId="2" applyFont="1" applyBorder="1" applyAlignment="1">
      <alignment horizontal="center" vertical="center"/>
    </xf>
    <xf numFmtId="0" fontId="6" fillId="0" borderId="4" xfId="2" applyFont="1" applyBorder="1" applyAlignment="1">
      <alignment horizontal="center" vertical="center"/>
    </xf>
    <xf numFmtId="0" fontId="36" fillId="0" borderId="3" xfId="0" applyFont="1" applyBorder="1" applyAlignment="1">
      <alignment horizontal="center" vertical="center" wrapText="1"/>
    </xf>
    <xf numFmtId="0" fontId="6" fillId="0" borderId="3" xfId="0" applyFont="1" applyFill="1" applyBorder="1" applyAlignment="1">
      <alignment vertical="center"/>
    </xf>
    <xf numFmtId="0" fontId="36" fillId="0" borderId="3" xfId="0" applyFont="1" applyFill="1" applyBorder="1" applyAlignment="1">
      <alignment vertical="center"/>
    </xf>
    <xf numFmtId="0" fontId="32" fillId="0" borderId="3" xfId="0" applyFont="1" applyFill="1" applyBorder="1" applyAlignment="1">
      <alignment horizontal="center" vertical="center" textRotation="90" wrapText="1"/>
    </xf>
    <xf numFmtId="0" fontId="36" fillId="0" borderId="3" xfId="0" applyFont="1" applyBorder="1" applyAlignment="1">
      <alignment horizontal="left" vertical="top" wrapText="1"/>
    </xf>
    <xf numFmtId="0" fontId="6" fillId="2" borderId="10" xfId="2" applyFont="1" applyFill="1" applyBorder="1" applyAlignment="1">
      <alignment horizontal="center" vertical="center" wrapText="1"/>
    </xf>
    <xf numFmtId="0" fontId="6" fillId="2" borderId="2" xfId="2" applyFont="1" applyFill="1" applyBorder="1" applyAlignment="1">
      <alignment horizontal="center" vertical="center" wrapText="1"/>
    </xf>
    <xf numFmtId="49" fontId="36" fillId="0" borderId="15" xfId="0" applyNumberFormat="1" applyFont="1" applyBorder="1" applyAlignment="1">
      <alignment horizontal="center" vertical="center" wrapText="1"/>
    </xf>
    <xf numFmtId="49" fontId="36" fillId="0" borderId="7" xfId="0" applyNumberFormat="1" applyFont="1" applyBorder="1" applyAlignment="1">
      <alignment horizontal="center" vertical="center" wrapText="1"/>
    </xf>
    <xf numFmtId="49" fontId="36" fillId="0" borderId="4"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7" fillId="3"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6" fillId="3" borderId="9" xfId="0" applyFont="1" applyFill="1"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10" fontId="5" fillId="0" borderId="10" xfId="0" applyNumberFormat="1" applyFont="1" applyFill="1" applyBorder="1" applyAlignment="1">
      <alignment horizontal="center" vertical="center" wrapText="1"/>
    </xf>
    <xf numFmtId="0" fontId="36" fillId="3" borderId="12" xfId="0" applyFont="1" applyFill="1" applyBorder="1" applyAlignment="1">
      <alignment horizontal="center" vertical="center"/>
    </xf>
    <xf numFmtId="0" fontId="36" fillId="3" borderId="5" xfId="0" applyFont="1" applyFill="1" applyBorder="1" applyAlignment="1">
      <alignment horizontal="center" vertical="center"/>
    </xf>
    <xf numFmtId="10" fontId="6" fillId="3" borderId="3" xfId="0" applyNumberFormat="1" applyFont="1" applyFill="1" applyBorder="1" applyAlignment="1">
      <alignment horizontal="center" vertical="center" wrapText="1"/>
    </xf>
    <xf numFmtId="0" fontId="36" fillId="3" borderId="3" xfId="0" applyFont="1" applyFill="1" applyBorder="1" applyAlignment="1">
      <alignment horizontal="center" vertical="center" wrapText="1"/>
    </xf>
    <xf numFmtId="49" fontId="6" fillId="3" borderId="3" xfId="0" applyNumberFormat="1" applyFont="1" applyFill="1" applyBorder="1" applyAlignment="1">
      <alignment horizontal="center" vertical="center" wrapText="1"/>
    </xf>
    <xf numFmtId="10" fontId="6" fillId="0" borderId="8" xfId="0" applyNumberFormat="1" applyFont="1" applyFill="1" applyBorder="1" applyAlignment="1">
      <alignment horizontal="center" vertical="center" wrapText="1"/>
    </xf>
    <xf numFmtId="10" fontId="6" fillId="0" borderId="6" xfId="0" applyNumberFormat="1" applyFont="1" applyFill="1" applyBorder="1" applyAlignment="1">
      <alignment horizontal="center" vertical="center" wrapText="1"/>
    </xf>
    <xf numFmtId="10" fontId="6" fillId="0" borderId="11" xfId="0" applyNumberFormat="1" applyFont="1" applyFill="1" applyBorder="1" applyAlignment="1">
      <alignment horizontal="center" vertical="center" wrapText="1"/>
    </xf>
    <xf numFmtId="10" fontId="6" fillId="0" borderId="13" xfId="0" applyNumberFormat="1" applyFont="1" applyFill="1" applyBorder="1" applyAlignment="1">
      <alignment horizontal="center" vertical="center" wrapText="1"/>
    </xf>
    <xf numFmtId="10" fontId="6" fillId="0" borderId="0" xfId="0" applyNumberFormat="1" applyFont="1" applyFill="1" applyBorder="1" applyAlignment="1">
      <alignment horizontal="center" vertical="center" wrapText="1"/>
    </xf>
    <xf numFmtId="10" fontId="6" fillId="0" borderId="14" xfId="0" applyNumberFormat="1" applyFont="1" applyFill="1" applyBorder="1" applyAlignment="1">
      <alignment horizontal="center" vertical="center" wrapText="1"/>
    </xf>
    <xf numFmtId="0" fontId="36" fillId="0" borderId="3" xfId="0" applyFont="1" applyBorder="1" applyAlignment="1">
      <alignment horizontal="center" vertical="center"/>
    </xf>
    <xf numFmtId="10" fontId="30" fillId="3" borderId="10" xfId="1" applyNumberFormat="1" applyFont="1" applyFill="1" applyBorder="1" applyAlignment="1">
      <alignment horizontal="center" vertical="center" wrapText="1"/>
    </xf>
    <xf numFmtId="0" fontId="40" fillId="3" borderId="2" xfId="0" applyFont="1" applyFill="1" applyBorder="1" applyAlignment="1">
      <alignment horizontal="center" vertical="center" wrapText="1"/>
    </xf>
    <xf numFmtId="0" fontId="6" fillId="3" borderId="10" xfId="1" applyNumberFormat="1" applyFont="1" applyFill="1" applyBorder="1" applyAlignment="1">
      <alignment horizontal="center" vertical="center"/>
    </xf>
    <xf numFmtId="0" fontId="36" fillId="3" borderId="1" xfId="0" applyNumberFormat="1" applyFont="1" applyFill="1" applyBorder="1" applyAlignment="1">
      <alignment horizontal="center" vertical="center"/>
    </xf>
    <xf numFmtId="0" fontId="36" fillId="3" borderId="2" xfId="0" applyNumberFormat="1" applyFont="1" applyFill="1" applyBorder="1" applyAlignment="1">
      <alignment horizontal="center" vertical="center"/>
    </xf>
  </cellXfs>
  <cellStyles count="1058">
    <cellStyle name="20% - Акцент1 10" xfId="3"/>
    <cellStyle name="20% - Акцент1 11" xfId="4"/>
    <cellStyle name="20% - Акцент1 12" xfId="5"/>
    <cellStyle name="20% - Акцент1 13" xfId="6"/>
    <cellStyle name="20% - Акцент1 14" xfId="7"/>
    <cellStyle name="20% - Акцент1 15" xfId="8"/>
    <cellStyle name="20% - Акцент1 16" xfId="9"/>
    <cellStyle name="20% - Акцент1 17" xfId="10"/>
    <cellStyle name="20% - Акцент1 18" xfId="11"/>
    <cellStyle name="20% - Акцент1 19" xfId="12"/>
    <cellStyle name="20% - Акцент1 2" xfId="13"/>
    <cellStyle name="20% - Акцент1 2 2" xfId="14"/>
    <cellStyle name="20% - Акцент1 20" xfId="15"/>
    <cellStyle name="20% - Акцент1 21" xfId="16"/>
    <cellStyle name="20% - Акцент1 22" xfId="17"/>
    <cellStyle name="20% - Акцент1 23" xfId="18"/>
    <cellStyle name="20% - Акцент1 24" xfId="19"/>
    <cellStyle name="20% - Акцент1 3" xfId="20"/>
    <cellStyle name="20% - Акцент1 4" xfId="21"/>
    <cellStyle name="20% - Акцент1 5" xfId="22"/>
    <cellStyle name="20% - Акцент1 6" xfId="23"/>
    <cellStyle name="20% - Акцент1 7" xfId="24"/>
    <cellStyle name="20% - Акцент1 8" xfId="25"/>
    <cellStyle name="20% - Акцент1 9" xfId="26"/>
    <cellStyle name="20% - Акцент2 10" xfId="27"/>
    <cellStyle name="20% - Акцент2 11" xfId="28"/>
    <cellStyle name="20% - Акцент2 12" xfId="29"/>
    <cellStyle name="20% - Акцент2 13" xfId="30"/>
    <cellStyle name="20% - Акцент2 14" xfId="31"/>
    <cellStyle name="20% - Акцент2 15" xfId="32"/>
    <cellStyle name="20% - Акцент2 16" xfId="33"/>
    <cellStyle name="20% - Акцент2 17" xfId="34"/>
    <cellStyle name="20% - Акцент2 18" xfId="35"/>
    <cellStyle name="20% - Акцент2 19" xfId="36"/>
    <cellStyle name="20% - Акцент2 2" xfId="37"/>
    <cellStyle name="20% - Акцент2 2 2" xfId="38"/>
    <cellStyle name="20% - Акцент2 20" xfId="39"/>
    <cellStyle name="20% - Акцент2 21" xfId="40"/>
    <cellStyle name="20% - Акцент2 22" xfId="41"/>
    <cellStyle name="20% - Акцент2 23" xfId="42"/>
    <cellStyle name="20% - Акцент2 24" xfId="43"/>
    <cellStyle name="20% - Акцент2 3" xfId="44"/>
    <cellStyle name="20% - Акцент2 4" xfId="45"/>
    <cellStyle name="20% - Акцент2 5" xfId="46"/>
    <cellStyle name="20% - Акцент2 6" xfId="47"/>
    <cellStyle name="20% - Акцент2 7" xfId="48"/>
    <cellStyle name="20% - Акцент2 8" xfId="49"/>
    <cellStyle name="20% - Акцент2 9" xfId="50"/>
    <cellStyle name="20% - Акцент3 10" xfId="51"/>
    <cellStyle name="20% - Акцент3 11" xfId="52"/>
    <cellStyle name="20% - Акцент3 12" xfId="53"/>
    <cellStyle name="20% - Акцент3 13" xfId="54"/>
    <cellStyle name="20% - Акцент3 14" xfId="55"/>
    <cellStyle name="20% - Акцент3 15" xfId="56"/>
    <cellStyle name="20% - Акцент3 16" xfId="57"/>
    <cellStyle name="20% - Акцент3 17" xfId="58"/>
    <cellStyle name="20% - Акцент3 18" xfId="59"/>
    <cellStyle name="20% - Акцент3 19" xfId="60"/>
    <cellStyle name="20% - Акцент3 2" xfId="61"/>
    <cellStyle name="20% - Акцент3 2 2" xfId="62"/>
    <cellStyle name="20% - Акцент3 20" xfId="63"/>
    <cellStyle name="20% - Акцент3 21" xfId="64"/>
    <cellStyle name="20% - Акцент3 22" xfId="65"/>
    <cellStyle name="20% - Акцент3 23" xfId="66"/>
    <cellStyle name="20% - Акцент3 24" xfId="67"/>
    <cellStyle name="20% - Акцент3 3" xfId="68"/>
    <cellStyle name="20% - Акцент3 4" xfId="69"/>
    <cellStyle name="20% - Акцент3 5" xfId="70"/>
    <cellStyle name="20% - Акцент3 6" xfId="71"/>
    <cellStyle name="20% - Акцент3 7" xfId="72"/>
    <cellStyle name="20% - Акцент3 8" xfId="73"/>
    <cellStyle name="20% - Акцент3 9" xfId="74"/>
    <cellStyle name="20% - Акцент4 10" xfId="75"/>
    <cellStyle name="20% - Акцент4 11" xfId="76"/>
    <cellStyle name="20% - Акцент4 12" xfId="77"/>
    <cellStyle name="20% - Акцент4 13" xfId="78"/>
    <cellStyle name="20% - Акцент4 14" xfId="79"/>
    <cellStyle name="20% - Акцент4 15" xfId="80"/>
    <cellStyle name="20% - Акцент4 16" xfId="81"/>
    <cellStyle name="20% - Акцент4 17" xfId="82"/>
    <cellStyle name="20% - Акцент4 18" xfId="83"/>
    <cellStyle name="20% - Акцент4 19" xfId="84"/>
    <cellStyle name="20% - Акцент4 2" xfId="85"/>
    <cellStyle name="20% - Акцент4 2 2" xfId="86"/>
    <cellStyle name="20% - Акцент4 20" xfId="87"/>
    <cellStyle name="20% - Акцент4 21" xfId="88"/>
    <cellStyle name="20% - Акцент4 22" xfId="89"/>
    <cellStyle name="20% - Акцент4 23" xfId="90"/>
    <cellStyle name="20% - Акцент4 24" xfId="91"/>
    <cellStyle name="20% - Акцент4 3" xfId="92"/>
    <cellStyle name="20% - Акцент4 4" xfId="93"/>
    <cellStyle name="20% - Акцент4 5" xfId="94"/>
    <cellStyle name="20% - Акцент4 6" xfId="95"/>
    <cellStyle name="20% - Акцент4 7" xfId="96"/>
    <cellStyle name="20% - Акцент4 8" xfId="97"/>
    <cellStyle name="20% - Акцент4 9" xfId="98"/>
    <cellStyle name="20% - Акцент5 10" xfId="99"/>
    <cellStyle name="20% - Акцент5 11" xfId="100"/>
    <cellStyle name="20% - Акцент5 12" xfId="101"/>
    <cellStyle name="20% - Акцент5 13" xfId="102"/>
    <cellStyle name="20% - Акцент5 14" xfId="103"/>
    <cellStyle name="20% - Акцент5 15" xfId="104"/>
    <cellStyle name="20% - Акцент5 16" xfId="105"/>
    <cellStyle name="20% - Акцент5 17" xfId="106"/>
    <cellStyle name="20% - Акцент5 18" xfId="107"/>
    <cellStyle name="20% - Акцент5 19" xfId="108"/>
    <cellStyle name="20% - Акцент5 2" xfId="109"/>
    <cellStyle name="20% - Акцент5 2 2" xfId="110"/>
    <cellStyle name="20% - Акцент5 20" xfId="111"/>
    <cellStyle name="20% - Акцент5 21" xfId="112"/>
    <cellStyle name="20% - Акцент5 22" xfId="113"/>
    <cellStyle name="20% - Акцент5 23" xfId="114"/>
    <cellStyle name="20% - Акцент5 24" xfId="115"/>
    <cellStyle name="20% - Акцент5 3" xfId="116"/>
    <cellStyle name="20% - Акцент5 4" xfId="117"/>
    <cellStyle name="20% - Акцент5 5" xfId="118"/>
    <cellStyle name="20% - Акцент5 6" xfId="119"/>
    <cellStyle name="20% - Акцент5 7" xfId="120"/>
    <cellStyle name="20% - Акцент5 8" xfId="121"/>
    <cellStyle name="20% - Акцент5 9" xfId="122"/>
    <cellStyle name="20% - Акцент6 10" xfId="123"/>
    <cellStyle name="20% - Акцент6 11" xfId="124"/>
    <cellStyle name="20% - Акцент6 12" xfId="125"/>
    <cellStyle name="20% - Акцент6 13" xfId="126"/>
    <cellStyle name="20% - Акцент6 14" xfId="127"/>
    <cellStyle name="20% - Акцент6 15" xfId="128"/>
    <cellStyle name="20% - Акцент6 16" xfId="129"/>
    <cellStyle name="20% - Акцент6 17" xfId="130"/>
    <cellStyle name="20% - Акцент6 18" xfId="131"/>
    <cellStyle name="20% - Акцент6 19" xfId="132"/>
    <cellStyle name="20% - Акцент6 2" xfId="133"/>
    <cellStyle name="20% - Акцент6 2 2" xfId="134"/>
    <cellStyle name="20% - Акцент6 20" xfId="135"/>
    <cellStyle name="20% - Акцент6 21" xfId="136"/>
    <cellStyle name="20% - Акцент6 22" xfId="137"/>
    <cellStyle name="20% - Акцент6 23" xfId="138"/>
    <cellStyle name="20% - Акцент6 24" xfId="139"/>
    <cellStyle name="20% - Акцент6 3" xfId="140"/>
    <cellStyle name="20% - Акцент6 4" xfId="141"/>
    <cellStyle name="20% - Акцент6 5" xfId="142"/>
    <cellStyle name="20% - Акцент6 6" xfId="143"/>
    <cellStyle name="20% - Акцент6 7" xfId="144"/>
    <cellStyle name="20% - Акцент6 8" xfId="145"/>
    <cellStyle name="20% - Акцент6 9" xfId="146"/>
    <cellStyle name="40% - Акцент1 10" xfId="147"/>
    <cellStyle name="40% - Акцент1 11" xfId="148"/>
    <cellStyle name="40% - Акцент1 12" xfId="149"/>
    <cellStyle name="40% - Акцент1 13" xfId="150"/>
    <cellStyle name="40% - Акцент1 14" xfId="151"/>
    <cellStyle name="40% - Акцент1 15" xfId="152"/>
    <cellStyle name="40% - Акцент1 16" xfId="153"/>
    <cellStyle name="40% - Акцент1 17" xfId="154"/>
    <cellStyle name="40% - Акцент1 18" xfId="155"/>
    <cellStyle name="40% - Акцент1 19" xfId="156"/>
    <cellStyle name="40% - Акцент1 2" xfId="157"/>
    <cellStyle name="40% - Акцент1 2 2" xfId="158"/>
    <cellStyle name="40% - Акцент1 20" xfId="159"/>
    <cellStyle name="40% - Акцент1 21" xfId="160"/>
    <cellStyle name="40% - Акцент1 22" xfId="161"/>
    <cellStyle name="40% - Акцент1 23" xfId="162"/>
    <cellStyle name="40% - Акцент1 24" xfId="163"/>
    <cellStyle name="40% - Акцент1 3" xfId="164"/>
    <cellStyle name="40% - Акцент1 4" xfId="165"/>
    <cellStyle name="40% - Акцент1 5" xfId="166"/>
    <cellStyle name="40% - Акцент1 6" xfId="167"/>
    <cellStyle name="40% - Акцент1 7" xfId="168"/>
    <cellStyle name="40% - Акцент1 8" xfId="169"/>
    <cellStyle name="40% - Акцент1 9" xfId="170"/>
    <cellStyle name="40% - Акцент2 10" xfId="171"/>
    <cellStyle name="40% - Акцент2 11" xfId="172"/>
    <cellStyle name="40% - Акцент2 12" xfId="173"/>
    <cellStyle name="40% - Акцент2 13" xfId="174"/>
    <cellStyle name="40% - Акцент2 14" xfId="175"/>
    <cellStyle name="40% - Акцент2 15" xfId="176"/>
    <cellStyle name="40% - Акцент2 16" xfId="177"/>
    <cellStyle name="40% - Акцент2 17" xfId="178"/>
    <cellStyle name="40% - Акцент2 18" xfId="179"/>
    <cellStyle name="40% - Акцент2 19" xfId="180"/>
    <cellStyle name="40% - Акцент2 2" xfId="181"/>
    <cellStyle name="40% - Акцент2 2 2" xfId="182"/>
    <cellStyle name="40% - Акцент2 20" xfId="183"/>
    <cellStyle name="40% - Акцент2 21" xfId="184"/>
    <cellStyle name="40% - Акцент2 22" xfId="185"/>
    <cellStyle name="40% - Акцент2 23" xfId="186"/>
    <cellStyle name="40% - Акцент2 24" xfId="187"/>
    <cellStyle name="40% - Акцент2 3" xfId="188"/>
    <cellStyle name="40% - Акцент2 4" xfId="189"/>
    <cellStyle name="40% - Акцент2 5" xfId="190"/>
    <cellStyle name="40% - Акцент2 6" xfId="191"/>
    <cellStyle name="40% - Акцент2 7" xfId="192"/>
    <cellStyle name="40% - Акцент2 8" xfId="193"/>
    <cellStyle name="40% - Акцент2 9" xfId="194"/>
    <cellStyle name="40% - Акцент3 10" xfId="195"/>
    <cellStyle name="40% - Акцент3 11" xfId="196"/>
    <cellStyle name="40% - Акцент3 12" xfId="197"/>
    <cellStyle name="40% - Акцент3 13" xfId="198"/>
    <cellStyle name="40% - Акцент3 14" xfId="199"/>
    <cellStyle name="40% - Акцент3 15" xfId="200"/>
    <cellStyle name="40% - Акцент3 16" xfId="201"/>
    <cellStyle name="40% - Акцент3 17" xfId="202"/>
    <cellStyle name="40% - Акцент3 18" xfId="203"/>
    <cellStyle name="40% - Акцент3 19" xfId="204"/>
    <cellStyle name="40% - Акцент3 2" xfId="205"/>
    <cellStyle name="40% - Акцент3 2 2" xfId="206"/>
    <cellStyle name="40% - Акцент3 20" xfId="207"/>
    <cellStyle name="40% - Акцент3 21" xfId="208"/>
    <cellStyle name="40% - Акцент3 22" xfId="209"/>
    <cellStyle name="40% - Акцент3 23" xfId="210"/>
    <cellStyle name="40% - Акцент3 24" xfId="211"/>
    <cellStyle name="40% - Акцент3 3" xfId="212"/>
    <cellStyle name="40% - Акцент3 4" xfId="213"/>
    <cellStyle name="40% - Акцент3 5" xfId="214"/>
    <cellStyle name="40% - Акцент3 6" xfId="215"/>
    <cellStyle name="40% - Акцент3 7" xfId="216"/>
    <cellStyle name="40% - Акцент3 8" xfId="217"/>
    <cellStyle name="40% - Акцент3 9" xfId="218"/>
    <cellStyle name="40% - Акцент4 10" xfId="219"/>
    <cellStyle name="40% - Акцент4 11" xfId="220"/>
    <cellStyle name="40% - Акцент4 12" xfId="221"/>
    <cellStyle name="40% - Акцент4 13" xfId="222"/>
    <cellStyle name="40% - Акцент4 14" xfId="223"/>
    <cellStyle name="40% - Акцент4 15" xfId="224"/>
    <cellStyle name="40% - Акцент4 16" xfId="225"/>
    <cellStyle name="40% - Акцент4 17" xfId="226"/>
    <cellStyle name="40% - Акцент4 18" xfId="227"/>
    <cellStyle name="40% - Акцент4 19" xfId="228"/>
    <cellStyle name="40% - Акцент4 2" xfId="229"/>
    <cellStyle name="40% - Акцент4 2 2" xfId="230"/>
    <cellStyle name="40% - Акцент4 20" xfId="231"/>
    <cellStyle name="40% - Акцент4 21" xfId="232"/>
    <cellStyle name="40% - Акцент4 22" xfId="233"/>
    <cellStyle name="40% - Акцент4 23" xfId="234"/>
    <cellStyle name="40% - Акцент4 24" xfId="235"/>
    <cellStyle name="40% - Акцент4 3" xfId="236"/>
    <cellStyle name="40% - Акцент4 4" xfId="237"/>
    <cellStyle name="40% - Акцент4 5" xfId="238"/>
    <cellStyle name="40% - Акцент4 6" xfId="239"/>
    <cellStyle name="40% - Акцент4 7" xfId="240"/>
    <cellStyle name="40% - Акцент4 8" xfId="241"/>
    <cellStyle name="40% - Акцент4 9" xfId="242"/>
    <cellStyle name="40% - Акцент5 10" xfId="243"/>
    <cellStyle name="40% - Акцент5 11" xfId="244"/>
    <cellStyle name="40% - Акцент5 12" xfId="245"/>
    <cellStyle name="40% - Акцент5 13" xfId="246"/>
    <cellStyle name="40% - Акцент5 14" xfId="247"/>
    <cellStyle name="40% - Акцент5 15" xfId="248"/>
    <cellStyle name="40% - Акцент5 16" xfId="249"/>
    <cellStyle name="40% - Акцент5 17" xfId="250"/>
    <cellStyle name="40% - Акцент5 18" xfId="251"/>
    <cellStyle name="40% - Акцент5 19" xfId="252"/>
    <cellStyle name="40% - Акцент5 2" xfId="253"/>
    <cellStyle name="40% - Акцент5 2 2" xfId="254"/>
    <cellStyle name="40% - Акцент5 20" xfId="255"/>
    <cellStyle name="40% - Акцент5 21" xfId="256"/>
    <cellStyle name="40% - Акцент5 22" xfId="257"/>
    <cellStyle name="40% - Акцент5 23" xfId="258"/>
    <cellStyle name="40% - Акцент5 24" xfId="259"/>
    <cellStyle name="40% - Акцент5 3" xfId="260"/>
    <cellStyle name="40% - Акцент5 4" xfId="261"/>
    <cellStyle name="40% - Акцент5 5" xfId="262"/>
    <cellStyle name="40% - Акцент5 6" xfId="263"/>
    <cellStyle name="40% - Акцент5 7" xfId="264"/>
    <cellStyle name="40% - Акцент5 8" xfId="265"/>
    <cellStyle name="40% - Акцент5 9" xfId="266"/>
    <cellStyle name="40% - Акцент6 10" xfId="267"/>
    <cellStyle name="40% - Акцент6 11" xfId="268"/>
    <cellStyle name="40% - Акцент6 12" xfId="269"/>
    <cellStyle name="40% - Акцент6 13" xfId="270"/>
    <cellStyle name="40% - Акцент6 14" xfId="271"/>
    <cellStyle name="40% - Акцент6 15" xfId="272"/>
    <cellStyle name="40% - Акцент6 16" xfId="273"/>
    <cellStyle name="40% - Акцент6 17" xfId="274"/>
    <cellStyle name="40% - Акцент6 18" xfId="275"/>
    <cellStyle name="40% - Акцент6 19" xfId="276"/>
    <cellStyle name="40% - Акцент6 2" xfId="277"/>
    <cellStyle name="40% - Акцент6 2 2" xfId="278"/>
    <cellStyle name="40% - Акцент6 20" xfId="279"/>
    <cellStyle name="40% - Акцент6 21" xfId="280"/>
    <cellStyle name="40% - Акцент6 22" xfId="281"/>
    <cellStyle name="40% - Акцент6 23" xfId="282"/>
    <cellStyle name="40% - Акцент6 24" xfId="283"/>
    <cellStyle name="40% - Акцент6 3" xfId="284"/>
    <cellStyle name="40% - Акцент6 4" xfId="285"/>
    <cellStyle name="40% - Акцент6 5" xfId="286"/>
    <cellStyle name="40% - Акцент6 6" xfId="287"/>
    <cellStyle name="40% - Акцент6 7" xfId="288"/>
    <cellStyle name="40% - Акцент6 8" xfId="289"/>
    <cellStyle name="40% - Акцент6 9" xfId="290"/>
    <cellStyle name="60% - Акцент1 10" xfId="291"/>
    <cellStyle name="60% - Акцент1 11" xfId="292"/>
    <cellStyle name="60% - Акцент1 12" xfId="293"/>
    <cellStyle name="60% - Акцент1 13" xfId="294"/>
    <cellStyle name="60% - Акцент1 14" xfId="295"/>
    <cellStyle name="60% - Акцент1 15" xfId="296"/>
    <cellStyle name="60% - Акцент1 16" xfId="297"/>
    <cellStyle name="60% - Акцент1 17" xfId="298"/>
    <cellStyle name="60% - Акцент1 18" xfId="299"/>
    <cellStyle name="60% - Акцент1 19" xfId="300"/>
    <cellStyle name="60% - Акцент1 2" xfId="301"/>
    <cellStyle name="60% - Акцент1 2 2" xfId="302"/>
    <cellStyle name="60% - Акцент1 20" xfId="303"/>
    <cellStyle name="60% - Акцент1 21" xfId="304"/>
    <cellStyle name="60% - Акцент1 22" xfId="305"/>
    <cellStyle name="60% - Акцент1 23" xfId="306"/>
    <cellStyle name="60% - Акцент1 24" xfId="307"/>
    <cellStyle name="60% - Акцент1 3" xfId="308"/>
    <cellStyle name="60% - Акцент1 4" xfId="309"/>
    <cellStyle name="60% - Акцент1 5" xfId="310"/>
    <cellStyle name="60% - Акцент1 6" xfId="311"/>
    <cellStyle name="60% - Акцент1 7" xfId="312"/>
    <cellStyle name="60% - Акцент1 8" xfId="313"/>
    <cellStyle name="60% - Акцент1 9" xfId="314"/>
    <cellStyle name="60% - Акцент2 10" xfId="315"/>
    <cellStyle name="60% - Акцент2 11" xfId="316"/>
    <cellStyle name="60% - Акцент2 12" xfId="317"/>
    <cellStyle name="60% - Акцент2 13" xfId="318"/>
    <cellStyle name="60% - Акцент2 14" xfId="319"/>
    <cellStyle name="60% - Акцент2 15" xfId="320"/>
    <cellStyle name="60% - Акцент2 16" xfId="321"/>
    <cellStyle name="60% - Акцент2 17" xfId="322"/>
    <cellStyle name="60% - Акцент2 18" xfId="323"/>
    <cellStyle name="60% - Акцент2 19" xfId="324"/>
    <cellStyle name="60% - Акцент2 2" xfId="325"/>
    <cellStyle name="60% - Акцент2 2 2" xfId="326"/>
    <cellStyle name="60% - Акцент2 20" xfId="327"/>
    <cellStyle name="60% - Акцент2 21" xfId="328"/>
    <cellStyle name="60% - Акцент2 22" xfId="329"/>
    <cellStyle name="60% - Акцент2 23" xfId="330"/>
    <cellStyle name="60% - Акцент2 24" xfId="331"/>
    <cellStyle name="60% - Акцент2 3" xfId="332"/>
    <cellStyle name="60% - Акцент2 4" xfId="333"/>
    <cellStyle name="60% - Акцент2 5" xfId="334"/>
    <cellStyle name="60% - Акцент2 6" xfId="335"/>
    <cellStyle name="60% - Акцент2 7" xfId="336"/>
    <cellStyle name="60% - Акцент2 8" xfId="337"/>
    <cellStyle name="60% - Акцент2 9" xfId="338"/>
    <cellStyle name="60% - Акцент3 10" xfId="339"/>
    <cellStyle name="60% - Акцент3 11" xfId="340"/>
    <cellStyle name="60% - Акцент3 12" xfId="341"/>
    <cellStyle name="60% - Акцент3 13" xfId="342"/>
    <cellStyle name="60% - Акцент3 14" xfId="343"/>
    <cellStyle name="60% - Акцент3 15" xfId="344"/>
    <cellStyle name="60% - Акцент3 16" xfId="345"/>
    <cellStyle name="60% - Акцент3 17" xfId="346"/>
    <cellStyle name="60% - Акцент3 18" xfId="347"/>
    <cellStyle name="60% - Акцент3 19" xfId="348"/>
    <cellStyle name="60% - Акцент3 2" xfId="349"/>
    <cellStyle name="60% - Акцент3 2 2" xfId="350"/>
    <cellStyle name="60% - Акцент3 20" xfId="351"/>
    <cellStyle name="60% - Акцент3 21" xfId="352"/>
    <cellStyle name="60% - Акцент3 22" xfId="353"/>
    <cellStyle name="60% - Акцент3 23" xfId="354"/>
    <cellStyle name="60% - Акцент3 24" xfId="355"/>
    <cellStyle name="60% - Акцент3 3" xfId="356"/>
    <cellStyle name="60% - Акцент3 4" xfId="357"/>
    <cellStyle name="60% - Акцент3 5" xfId="358"/>
    <cellStyle name="60% - Акцент3 6" xfId="359"/>
    <cellStyle name="60% - Акцент3 7" xfId="360"/>
    <cellStyle name="60% - Акцент3 8" xfId="361"/>
    <cellStyle name="60% - Акцент3 9" xfId="362"/>
    <cellStyle name="60% - Акцент4 10" xfId="363"/>
    <cellStyle name="60% - Акцент4 11" xfId="364"/>
    <cellStyle name="60% - Акцент4 12" xfId="365"/>
    <cellStyle name="60% - Акцент4 13" xfId="366"/>
    <cellStyle name="60% - Акцент4 14" xfId="367"/>
    <cellStyle name="60% - Акцент4 15" xfId="368"/>
    <cellStyle name="60% - Акцент4 16" xfId="369"/>
    <cellStyle name="60% - Акцент4 17" xfId="370"/>
    <cellStyle name="60% - Акцент4 18" xfId="371"/>
    <cellStyle name="60% - Акцент4 19" xfId="372"/>
    <cellStyle name="60% - Акцент4 2" xfId="373"/>
    <cellStyle name="60% - Акцент4 2 2" xfId="374"/>
    <cellStyle name="60% - Акцент4 20" xfId="375"/>
    <cellStyle name="60% - Акцент4 21" xfId="376"/>
    <cellStyle name="60% - Акцент4 22" xfId="377"/>
    <cellStyle name="60% - Акцент4 23" xfId="378"/>
    <cellStyle name="60% - Акцент4 24" xfId="379"/>
    <cellStyle name="60% - Акцент4 3" xfId="380"/>
    <cellStyle name="60% - Акцент4 4" xfId="381"/>
    <cellStyle name="60% - Акцент4 5" xfId="382"/>
    <cellStyle name="60% - Акцент4 6" xfId="383"/>
    <cellStyle name="60% - Акцент4 7" xfId="384"/>
    <cellStyle name="60% - Акцент4 8" xfId="385"/>
    <cellStyle name="60% - Акцент4 9" xfId="386"/>
    <cellStyle name="60% - Акцент5 10" xfId="387"/>
    <cellStyle name="60% - Акцент5 11" xfId="388"/>
    <cellStyle name="60% - Акцент5 12" xfId="389"/>
    <cellStyle name="60% - Акцент5 13" xfId="390"/>
    <cellStyle name="60% - Акцент5 14" xfId="391"/>
    <cellStyle name="60% - Акцент5 15" xfId="392"/>
    <cellStyle name="60% - Акцент5 16" xfId="393"/>
    <cellStyle name="60% - Акцент5 17" xfId="394"/>
    <cellStyle name="60% - Акцент5 18" xfId="395"/>
    <cellStyle name="60% - Акцент5 19" xfId="396"/>
    <cellStyle name="60% - Акцент5 2" xfId="397"/>
    <cellStyle name="60% - Акцент5 2 2" xfId="398"/>
    <cellStyle name="60% - Акцент5 20" xfId="399"/>
    <cellStyle name="60% - Акцент5 21" xfId="400"/>
    <cellStyle name="60% - Акцент5 22" xfId="401"/>
    <cellStyle name="60% - Акцент5 23" xfId="402"/>
    <cellStyle name="60% - Акцент5 24" xfId="403"/>
    <cellStyle name="60% - Акцент5 3" xfId="404"/>
    <cellStyle name="60% - Акцент5 4" xfId="405"/>
    <cellStyle name="60% - Акцент5 5" xfId="406"/>
    <cellStyle name="60% - Акцент5 6" xfId="407"/>
    <cellStyle name="60% - Акцент5 7" xfId="408"/>
    <cellStyle name="60% - Акцент5 8" xfId="409"/>
    <cellStyle name="60% - Акцент5 9" xfId="410"/>
    <cellStyle name="60% - Акцент6 10" xfId="411"/>
    <cellStyle name="60% - Акцент6 11" xfId="412"/>
    <cellStyle name="60% - Акцент6 12" xfId="413"/>
    <cellStyle name="60% - Акцент6 13" xfId="414"/>
    <cellStyle name="60% - Акцент6 14" xfId="415"/>
    <cellStyle name="60% - Акцент6 15" xfId="416"/>
    <cellStyle name="60% - Акцент6 16" xfId="417"/>
    <cellStyle name="60% - Акцент6 17" xfId="418"/>
    <cellStyle name="60% - Акцент6 18" xfId="419"/>
    <cellStyle name="60% - Акцент6 19" xfId="420"/>
    <cellStyle name="60% - Акцент6 2" xfId="421"/>
    <cellStyle name="60% - Акцент6 2 2" xfId="422"/>
    <cellStyle name="60% - Акцент6 20" xfId="423"/>
    <cellStyle name="60% - Акцент6 21" xfId="424"/>
    <cellStyle name="60% - Акцент6 22" xfId="425"/>
    <cellStyle name="60% - Акцент6 23" xfId="426"/>
    <cellStyle name="60% - Акцент6 24" xfId="427"/>
    <cellStyle name="60% - Акцент6 3" xfId="428"/>
    <cellStyle name="60% - Акцент6 4" xfId="429"/>
    <cellStyle name="60% - Акцент6 5" xfId="430"/>
    <cellStyle name="60% - Акцент6 6" xfId="431"/>
    <cellStyle name="60% - Акцент6 7" xfId="432"/>
    <cellStyle name="60% - Акцент6 8" xfId="433"/>
    <cellStyle name="60% - Акцент6 9" xfId="434"/>
    <cellStyle name="Акцент1 10" xfId="435"/>
    <cellStyle name="Акцент1 11" xfId="436"/>
    <cellStyle name="Акцент1 12" xfId="437"/>
    <cellStyle name="Акцент1 13" xfId="438"/>
    <cellStyle name="Акцент1 14" xfId="439"/>
    <cellStyle name="Акцент1 15" xfId="440"/>
    <cellStyle name="Акцент1 16" xfId="441"/>
    <cellStyle name="Акцент1 17" xfId="442"/>
    <cellStyle name="Акцент1 18" xfId="443"/>
    <cellStyle name="Акцент1 19" xfId="444"/>
    <cellStyle name="Акцент1 2" xfId="445"/>
    <cellStyle name="Акцент1 2 2" xfId="446"/>
    <cellStyle name="Акцент1 20" xfId="447"/>
    <cellStyle name="Акцент1 21" xfId="448"/>
    <cellStyle name="Акцент1 22" xfId="449"/>
    <cellStyle name="Акцент1 23" xfId="450"/>
    <cellStyle name="Акцент1 24" xfId="451"/>
    <cellStyle name="Акцент1 3" xfId="452"/>
    <cellStyle name="Акцент1 4" xfId="453"/>
    <cellStyle name="Акцент1 5" xfId="454"/>
    <cellStyle name="Акцент1 6" xfId="455"/>
    <cellStyle name="Акцент1 7" xfId="456"/>
    <cellStyle name="Акцент1 8" xfId="457"/>
    <cellStyle name="Акцент1 9" xfId="458"/>
    <cellStyle name="Акцент2 10" xfId="459"/>
    <cellStyle name="Акцент2 11" xfId="460"/>
    <cellStyle name="Акцент2 12" xfId="461"/>
    <cellStyle name="Акцент2 13" xfId="462"/>
    <cellStyle name="Акцент2 14" xfId="463"/>
    <cellStyle name="Акцент2 15" xfId="464"/>
    <cellStyle name="Акцент2 16" xfId="465"/>
    <cellStyle name="Акцент2 17" xfId="466"/>
    <cellStyle name="Акцент2 18" xfId="467"/>
    <cellStyle name="Акцент2 19" xfId="468"/>
    <cellStyle name="Акцент2 2" xfId="469"/>
    <cellStyle name="Акцент2 2 2" xfId="470"/>
    <cellStyle name="Акцент2 20" xfId="471"/>
    <cellStyle name="Акцент2 21" xfId="472"/>
    <cellStyle name="Акцент2 22" xfId="473"/>
    <cellStyle name="Акцент2 23" xfId="474"/>
    <cellStyle name="Акцент2 24" xfId="475"/>
    <cellStyle name="Акцент2 3" xfId="476"/>
    <cellStyle name="Акцент2 4" xfId="477"/>
    <cellStyle name="Акцент2 5" xfId="478"/>
    <cellStyle name="Акцент2 6" xfId="479"/>
    <cellStyle name="Акцент2 7" xfId="480"/>
    <cellStyle name="Акцент2 8" xfId="481"/>
    <cellStyle name="Акцент2 9" xfId="482"/>
    <cellStyle name="Акцент3 10" xfId="483"/>
    <cellStyle name="Акцент3 11" xfId="484"/>
    <cellStyle name="Акцент3 12" xfId="485"/>
    <cellStyle name="Акцент3 13" xfId="486"/>
    <cellStyle name="Акцент3 14" xfId="487"/>
    <cellStyle name="Акцент3 15" xfId="488"/>
    <cellStyle name="Акцент3 16" xfId="489"/>
    <cellStyle name="Акцент3 17" xfId="490"/>
    <cellStyle name="Акцент3 18" xfId="491"/>
    <cellStyle name="Акцент3 19" xfId="492"/>
    <cellStyle name="Акцент3 2" xfId="493"/>
    <cellStyle name="Акцент3 2 2" xfId="494"/>
    <cellStyle name="Акцент3 20" xfId="495"/>
    <cellStyle name="Акцент3 21" xfId="496"/>
    <cellStyle name="Акцент3 22" xfId="497"/>
    <cellStyle name="Акцент3 23" xfId="498"/>
    <cellStyle name="Акцент3 24" xfId="499"/>
    <cellStyle name="Акцент3 3" xfId="500"/>
    <cellStyle name="Акцент3 4" xfId="501"/>
    <cellStyle name="Акцент3 5" xfId="502"/>
    <cellStyle name="Акцент3 6" xfId="503"/>
    <cellStyle name="Акцент3 7" xfId="504"/>
    <cellStyle name="Акцент3 8" xfId="505"/>
    <cellStyle name="Акцент3 9" xfId="506"/>
    <cellStyle name="Акцент4 10" xfId="507"/>
    <cellStyle name="Акцент4 11" xfId="508"/>
    <cellStyle name="Акцент4 12" xfId="509"/>
    <cellStyle name="Акцент4 13" xfId="510"/>
    <cellStyle name="Акцент4 14" xfId="511"/>
    <cellStyle name="Акцент4 15" xfId="512"/>
    <cellStyle name="Акцент4 16" xfId="513"/>
    <cellStyle name="Акцент4 17" xfId="514"/>
    <cellStyle name="Акцент4 18" xfId="515"/>
    <cellStyle name="Акцент4 19" xfId="516"/>
    <cellStyle name="Акцент4 2" xfId="517"/>
    <cellStyle name="Акцент4 2 2" xfId="518"/>
    <cellStyle name="Акцент4 20" xfId="519"/>
    <cellStyle name="Акцент4 21" xfId="520"/>
    <cellStyle name="Акцент4 22" xfId="521"/>
    <cellStyle name="Акцент4 23" xfId="522"/>
    <cellStyle name="Акцент4 24" xfId="523"/>
    <cellStyle name="Акцент4 3" xfId="524"/>
    <cellStyle name="Акцент4 4" xfId="525"/>
    <cellStyle name="Акцент4 5" xfId="526"/>
    <cellStyle name="Акцент4 6" xfId="527"/>
    <cellStyle name="Акцент4 7" xfId="528"/>
    <cellStyle name="Акцент4 8" xfId="529"/>
    <cellStyle name="Акцент4 9" xfId="530"/>
    <cellStyle name="Акцент5 10" xfId="531"/>
    <cellStyle name="Акцент5 11" xfId="532"/>
    <cellStyle name="Акцент5 12" xfId="533"/>
    <cellStyle name="Акцент5 13" xfId="534"/>
    <cellStyle name="Акцент5 14" xfId="535"/>
    <cellStyle name="Акцент5 15" xfId="536"/>
    <cellStyle name="Акцент5 16" xfId="537"/>
    <cellStyle name="Акцент5 17" xfId="538"/>
    <cellStyle name="Акцент5 18" xfId="539"/>
    <cellStyle name="Акцент5 19" xfId="540"/>
    <cellStyle name="Акцент5 2" xfId="541"/>
    <cellStyle name="Акцент5 2 2" xfId="542"/>
    <cellStyle name="Акцент5 20" xfId="543"/>
    <cellStyle name="Акцент5 21" xfId="544"/>
    <cellStyle name="Акцент5 22" xfId="545"/>
    <cellStyle name="Акцент5 23" xfId="546"/>
    <cellStyle name="Акцент5 24" xfId="547"/>
    <cellStyle name="Акцент5 3" xfId="548"/>
    <cellStyle name="Акцент5 4" xfId="549"/>
    <cellStyle name="Акцент5 5" xfId="550"/>
    <cellStyle name="Акцент5 6" xfId="551"/>
    <cellStyle name="Акцент5 7" xfId="552"/>
    <cellStyle name="Акцент5 8" xfId="553"/>
    <cellStyle name="Акцент5 9" xfId="554"/>
    <cellStyle name="Акцент6 10" xfId="555"/>
    <cellStyle name="Акцент6 11" xfId="556"/>
    <cellStyle name="Акцент6 12" xfId="557"/>
    <cellStyle name="Акцент6 13" xfId="558"/>
    <cellStyle name="Акцент6 14" xfId="559"/>
    <cellStyle name="Акцент6 15" xfId="560"/>
    <cellStyle name="Акцент6 16" xfId="561"/>
    <cellStyle name="Акцент6 17" xfId="562"/>
    <cellStyle name="Акцент6 18" xfId="563"/>
    <cellStyle name="Акцент6 19" xfId="564"/>
    <cellStyle name="Акцент6 2" xfId="565"/>
    <cellStyle name="Акцент6 2 2" xfId="566"/>
    <cellStyle name="Акцент6 20" xfId="567"/>
    <cellStyle name="Акцент6 21" xfId="568"/>
    <cellStyle name="Акцент6 22" xfId="569"/>
    <cellStyle name="Акцент6 23" xfId="570"/>
    <cellStyle name="Акцент6 24" xfId="571"/>
    <cellStyle name="Акцент6 3" xfId="572"/>
    <cellStyle name="Акцент6 4" xfId="573"/>
    <cellStyle name="Акцент6 5" xfId="574"/>
    <cellStyle name="Акцент6 6" xfId="575"/>
    <cellStyle name="Акцент6 7" xfId="576"/>
    <cellStyle name="Акцент6 8" xfId="577"/>
    <cellStyle name="Акцент6 9" xfId="578"/>
    <cellStyle name="Ввод  10" xfId="579"/>
    <cellStyle name="Ввод  11" xfId="580"/>
    <cellStyle name="Ввод  12" xfId="581"/>
    <cellStyle name="Ввод  13" xfId="582"/>
    <cellStyle name="Ввод  14" xfId="583"/>
    <cellStyle name="Ввод  15" xfId="584"/>
    <cellStyle name="Ввод  16" xfId="585"/>
    <cellStyle name="Ввод  17" xfId="586"/>
    <cellStyle name="Ввод  18" xfId="587"/>
    <cellStyle name="Ввод  19" xfId="588"/>
    <cellStyle name="Ввод  2" xfId="589"/>
    <cellStyle name="Ввод  2 2" xfId="590"/>
    <cellStyle name="Ввод  20" xfId="591"/>
    <cellStyle name="Ввод  21" xfId="592"/>
    <cellStyle name="Ввод  22" xfId="593"/>
    <cellStyle name="Ввод  23" xfId="594"/>
    <cellStyle name="Ввод  24" xfId="595"/>
    <cellStyle name="Ввод  3" xfId="596"/>
    <cellStyle name="Ввод  4" xfId="597"/>
    <cellStyle name="Ввод  5" xfId="598"/>
    <cellStyle name="Ввод  6" xfId="599"/>
    <cellStyle name="Ввод  7" xfId="600"/>
    <cellStyle name="Ввод  8" xfId="601"/>
    <cellStyle name="Ввод  9" xfId="602"/>
    <cellStyle name="Вывод 10" xfId="603"/>
    <cellStyle name="Вывод 11" xfId="604"/>
    <cellStyle name="Вывод 12" xfId="605"/>
    <cellStyle name="Вывод 13" xfId="606"/>
    <cellStyle name="Вывод 14" xfId="607"/>
    <cellStyle name="Вывод 15" xfId="608"/>
    <cellStyle name="Вывод 16" xfId="609"/>
    <cellStyle name="Вывод 17" xfId="610"/>
    <cellStyle name="Вывод 18" xfId="611"/>
    <cellStyle name="Вывод 19" xfId="612"/>
    <cellStyle name="Вывод 2" xfId="613"/>
    <cellStyle name="Вывод 2 2" xfId="614"/>
    <cellStyle name="Вывод 20" xfId="615"/>
    <cellStyle name="Вывод 21" xfId="616"/>
    <cellStyle name="Вывод 22" xfId="617"/>
    <cellStyle name="Вывод 23" xfId="618"/>
    <cellStyle name="Вывод 24" xfId="619"/>
    <cellStyle name="Вывод 3" xfId="620"/>
    <cellStyle name="Вывод 4" xfId="621"/>
    <cellStyle name="Вывод 5" xfId="622"/>
    <cellStyle name="Вывод 6" xfId="623"/>
    <cellStyle name="Вывод 7" xfId="624"/>
    <cellStyle name="Вывод 8" xfId="625"/>
    <cellStyle name="Вывод 9" xfId="626"/>
    <cellStyle name="Вычисление 10" xfId="627"/>
    <cellStyle name="Вычисление 11" xfId="628"/>
    <cellStyle name="Вычисление 12" xfId="629"/>
    <cellStyle name="Вычисление 13" xfId="630"/>
    <cellStyle name="Вычисление 14" xfId="631"/>
    <cellStyle name="Вычисление 15" xfId="632"/>
    <cellStyle name="Вычисление 16" xfId="633"/>
    <cellStyle name="Вычисление 17" xfId="634"/>
    <cellStyle name="Вычисление 18" xfId="635"/>
    <cellStyle name="Вычисление 19" xfId="636"/>
    <cellStyle name="Вычисление 2" xfId="637"/>
    <cellStyle name="Вычисление 2 2" xfId="638"/>
    <cellStyle name="Вычисление 20" xfId="639"/>
    <cellStyle name="Вычисление 21" xfId="640"/>
    <cellStyle name="Вычисление 22" xfId="641"/>
    <cellStyle name="Вычисление 23" xfId="642"/>
    <cellStyle name="Вычисление 24" xfId="643"/>
    <cellStyle name="Вычисление 3" xfId="644"/>
    <cellStyle name="Вычисление 4" xfId="645"/>
    <cellStyle name="Вычисление 5" xfId="646"/>
    <cellStyle name="Вычисление 6" xfId="647"/>
    <cellStyle name="Вычисление 7" xfId="648"/>
    <cellStyle name="Вычисление 8" xfId="649"/>
    <cellStyle name="Вычисление 9" xfId="650"/>
    <cellStyle name="Заголовок 1 10" xfId="651"/>
    <cellStyle name="Заголовок 1 11" xfId="652"/>
    <cellStyle name="Заголовок 1 12" xfId="653"/>
    <cellStyle name="Заголовок 1 13" xfId="654"/>
    <cellStyle name="Заголовок 1 14" xfId="655"/>
    <cellStyle name="Заголовок 1 15" xfId="656"/>
    <cellStyle name="Заголовок 1 16" xfId="657"/>
    <cellStyle name="Заголовок 1 17" xfId="658"/>
    <cellStyle name="Заголовок 1 18" xfId="659"/>
    <cellStyle name="Заголовок 1 19" xfId="660"/>
    <cellStyle name="Заголовок 1 2" xfId="661"/>
    <cellStyle name="Заголовок 1 2 2" xfId="662"/>
    <cellStyle name="Заголовок 1 20" xfId="663"/>
    <cellStyle name="Заголовок 1 21" xfId="664"/>
    <cellStyle name="Заголовок 1 22" xfId="665"/>
    <cellStyle name="Заголовок 1 23" xfId="666"/>
    <cellStyle name="Заголовок 1 24" xfId="667"/>
    <cellStyle name="Заголовок 1 3" xfId="668"/>
    <cellStyle name="Заголовок 1 4" xfId="669"/>
    <cellStyle name="Заголовок 1 5" xfId="670"/>
    <cellStyle name="Заголовок 1 6" xfId="671"/>
    <cellStyle name="Заголовок 1 7" xfId="672"/>
    <cellStyle name="Заголовок 1 8" xfId="673"/>
    <cellStyle name="Заголовок 1 9" xfId="674"/>
    <cellStyle name="Заголовок 2 10" xfId="675"/>
    <cellStyle name="Заголовок 2 11" xfId="676"/>
    <cellStyle name="Заголовок 2 12" xfId="677"/>
    <cellStyle name="Заголовок 2 13" xfId="678"/>
    <cellStyle name="Заголовок 2 14" xfId="679"/>
    <cellStyle name="Заголовок 2 15" xfId="680"/>
    <cellStyle name="Заголовок 2 16" xfId="681"/>
    <cellStyle name="Заголовок 2 17" xfId="682"/>
    <cellStyle name="Заголовок 2 18" xfId="683"/>
    <cellStyle name="Заголовок 2 19" xfId="684"/>
    <cellStyle name="Заголовок 2 2" xfId="685"/>
    <cellStyle name="Заголовок 2 2 2" xfId="686"/>
    <cellStyle name="Заголовок 2 20" xfId="687"/>
    <cellStyle name="Заголовок 2 21" xfId="688"/>
    <cellStyle name="Заголовок 2 22" xfId="689"/>
    <cellStyle name="Заголовок 2 23" xfId="690"/>
    <cellStyle name="Заголовок 2 24" xfId="691"/>
    <cellStyle name="Заголовок 2 3" xfId="692"/>
    <cellStyle name="Заголовок 2 4" xfId="693"/>
    <cellStyle name="Заголовок 2 5" xfId="694"/>
    <cellStyle name="Заголовок 2 6" xfId="695"/>
    <cellStyle name="Заголовок 2 7" xfId="696"/>
    <cellStyle name="Заголовок 2 8" xfId="697"/>
    <cellStyle name="Заголовок 2 9" xfId="698"/>
    <cellStyle name="Заголовок 3 10" xfId="699"/>
    <cellStyle name="Заголовок 3 11" xfId="700"/>
    <cellStyle name="Заголовок 3 12" xfId="701"/>
    <cellStyle name="Заголовок 3 13" xfId="702"/>
    <cellStyle name="Заголовок 3 14" xfId="703"/>
    <cellStyle name="Заголовок 3 15" xfId="704"/>
    <cellStyle name="Заголовок 3 16" xfId="705"/>
    <cellStyle name="Заголовок 3 17" xfId="706"/>
    <cellStyle name="Заголовок 3 18" xfId="707"/>
    <cellStyle name="Заголовок 3 19" xfId="708"/>
    <cellStyle name="Заголовок 3 2" xfId="709"/>
    <cellStyle name="Заголовок 3 2 2" xfId="710"/>
    <cellStyle name="Заголовок 3 20" xfId="711"/>
    <cellStyle name="Заголовок 3 21" xfId="712"/>
    <cellStyle name="Заголовок 3 22" xfId="713"/>
    <cellStyle name="Заголовок 3 23" xfId="714"/>
    <cellStyle name="Заголовок 3 24" xfId="715"/>
    <cellStyle name="Заголовок 3 3" xfId="716"/>
    <cellStyle name="Заголовок 3 4" xfId="717"/>
    <cellStyle name="Заголовок 3 5" xfId="718"/>
    <cellStyle name="Заголовок 3 6" xfId="719"/>
    <cellStyle name="Заголовок 3 7" xfId="720"/>
    <cellStyle name="Заголовок 3 8" xfId="721"/>
    <cellStyle name="Заголовок 3 9" xfId="722"/>
    <cellStyle name="Заголовок 4 10" xfId="723"/>
    <cellStyle name="Заголовок 4 11" xfId="724"/>
    <cellStyle name="Заголовок 4 12" xfId="725"/>
    <cellStyle name="Заголовок 4 13" xfId="726"/>
    <cellStyle name="Заголовок 4 14" xfId="727"/>
    <cellStyle name="Заголовок 4 15" xfId="728"/>
    <cellStyle name="Заголовок 4 16" xfId="729"/>
    <cellStyle name="Заголовок 4 17" xfId="730"/>
    <cellStyle name="Заголовок 4 18" xfId="731"/>
    <cellStyle name="Заголовок 4 19" xfId="732"/>
    <cellStyle name="Заголовок 4 2" xfId="733"/>
    <cellStyle name="Заголовок 4 2 2" xfId="734"/>
    <cellStyle name="Заголовок 4 20" xfId="735"/>
    <cellStyle name="Заголовок 4 21" xfId="736"/>
    <cellStyle name="Заголовок 4 22" xfId="737"/>
    <cellStyle name="Заголовок 4 23" xfId="738"/>
    <cellStyle name="Заголовок 4 24" xfId="739"/>
    <cellStyle name="Заголовок 4 3" xfId="740"/>
    <cellStyle name="Заголовок 4 4" xfId="741"/>
    <cellStyle name="Заголовок 4 5" xfId="742"/>
    <cellStyle name="Заголовок 4 6" xfId="743"/>
    <cellStyle name="Заголовок 4 7" xfId="744"/>
    <cellStyle name="Заголовок 4 8" xfId="745"/>
    <cellStyle name="Заголовок 4 9" xfId="746"/>
    <cellStyle name="Итог 10" xfId="747"/>
    <cellStyle name="Итог 11" xfId="748"/>
    <cellStyle name="Итог 12" xfId="749"/>
    <cellStyle name="Итог 13" xfId="750"/>
    <cellStyle name="Итог 14" xfId="751"/>
    <cellStyle name="Итог 15" xfId="752"/>
    <cellStyle name="Итог 16" xfId="753"/>
    <cellStyle name="Итог 17" xfId="754"/>
    <cellStyle name="Итог 18" xfId="755"/>
    <cellStyle name="Итог 19" xfId="756"/>
    <cellStyle name="Итог 2" xfId="757"/>
    <cellStyle name="Итог 2 2" xfId="758"/>
    <cellStyle name="Итог 20" xfId="759"/>
    <cellStyle name="Итог 21" xfId="760"/>
    <cellStyle name="Итог 22" xfId="761"/>
    <cellStyle name="Итог 23" xfId="762"/>
    <cellStyle name="Итог 24" xfId="763"/>
    <cellStyle name="Итог 3" xfId="764"/>
    <cellStyle name="Итог 4" xfId="765"/>
    <cellStyle name="Итог 5" xfId="766"/>
    <cellStyle name="Итог 6" xfId="767"/>
    <cellStyle name="Итог 7" xfId="768"/>
    <cellStyle name="Итог 8" xfId="769"/>
    <cellStyle name="Итог 9" xfId="770"/>
    <cellStyle name="Контрольная ячейка 10" xfId="771"/>
    <cellStyle name="Контрольная ячейка 11" xfId="772"/>
    <cellStyle name="Контрольная ячейка 12" xfId="773"/>
    <cellStyle name="Контрольная ячейка 13" xfId="774"/>
    <cellStyle name="Контрольная ячейка 14" xfId="775"/>
    <cellStyle name="Контрольная ячейка 15" xfId="776"/>
    <cellStyle name="Контрольная ячейка 16" xfId="777"/>
    <cellStyle name="Контрольная ячейка 17" xfId="778"/>
    <cellStyle name="Контрольная ячейка 18" xfId="779"/>
    <cellStyle name="Контрольная ячейка 19" xfId="780"/>
    <cellStyle name="Контрольная ячейка 2" xfId="781"/>
    <cellStyle name="Контрольная ячейка 2 2" xfId="782"/>
    <cellStyle name="Контрольная ячейка 20" xfId="783"/>
    <cellStyle name="Контрольная ячейка 21" xfId="784"/>
    <cellStyle name="Контрольная ячейка 22" xfId="785"/>
    <cellStyle name="Контрольная ячейка 23" xfId="786"/>
    <cellStyle name="Контрольная ячейка 24" xfId="787"/>
    <cellStyle name="Контрольная ячейка 3" xfId="788"/>
    <cellStyle name="Контрольная ячейка 4" xfId="789"/>
    <cellStyle name="Контрольная ячейка 5" xfId="790"/>
    <cellStyle name="Контрольная ячейка 6" xfId="791"/>
    <cellStyle name="Контрольная ячейка 7" xfId="792"/>
    <cellStyle name="Контрольная ячейка 8" xfId="793"/>
    <cellStyle name="Контрольная ячейка 9" xfId="794"/>
    <cellStyle name="Название 10" xfId="795"/>
    <cellStyle name="Название 11" xfId="796"/>
    <cellStyle name="Название 12" xfId="797"/>
    <cellStyle name="Название 13" xfId="798"/>
    <cellStyle name="Название 14" xfId="799"/>
    <cellStyle name="Название 15" xfId="800"/>
    <cellStyle name="Название 16" xfId="801"/>
    <cellStyle name="Название 17" xfId="802"/>
    <cellStyle name="Название 18" xfId="803"/>
    <cellStyle name="Название 19" xfId="804"/>
    <cellStyle name="Название 2" xfId="805"/>
    <cellStyle name="Название 2 2" xfId="806"/>
    <cellStyle name="Название 20" xfId="807"/>
    <cellStyle name="Название 21" xfId="808"/>
    <cellStyle name="Название 22" xfId="809"/>
    <cellStyle name="Название 23" xfId="810"/>
    <cellStyle name="Название 24" xfId="811"/>
    <cellStyle name="Название 3" xfId="812"/>
    <cellStyle name="Название 4" xfId="813"/>
    <cellStyle name="Название 5" xfId="814"/>
    <cellStyle name="Название 6" xfId="815"/>
    <cellStyle name="Название 7" xfId="816"/>
    <cellStyle name="Название 8" xfId="817"/>
    <cellStyle name="Название 9" xfId="818"/>
    <cellStyle name="Нейтральный 10" xfId="819"/>
    <cellStyle name="Нейтральный 11" xfId="820"/>
    <cellStyle name="Нейтральный 12" xfId="821"/>
    <cellStyle name="Нейтральный 13" xfId="822"/>
    <cellStyle name="Нейтральный 14" xfId="823"/>
    <cellStyle name="Нейтральный 15" xfId="824"/>
    <cellStyle name="Нейтральный 16" xfId="825"/>
    <cellStyle name="Нейтральный 17" xfId="826"/>
    <cellStyle name="Нейтральный 18" xfId="827"/>
    <cellStyle name="Нейтральный 19" xfId="828"/>
    <cellStyle name="Нейтральный 2" xfId="829"/>
    <cellStyle name="Нейтральный 2 2" xfId="830"/>
    <cellStyle name="Нейтральный 20" xfId="831"/>
    <cellStyle name="Нейтральный 21" xfId="832"/>
    <cellStyle name="Нейтральный 22" xfId="833"/>
    <cellStyle name="Нейтральный 23" xfId="834"/>
    <cellStyle name="Нейтральный 24" xfId="835"/>
    <cellStyle name="Нейтральный 3" xfId="836"/>
    <cellStyle name="Нейтральный 4" xfId="837"/>
    <cellStyle name="Нейтральный 5" xfId="838"/>
    <cellStyle name="Нейтральный 6" xfId="839"/>
    <cellStyle name="Нейтральный 7" xfId="840"/>
    <cellStyle name="Нейтральный 8" xfId="841"/>
    <cellStyle name="Нейтральный 9" xfId="842"/>
    <cellStyle name="Обычный" xfId="0" builtinId="0"/>
    <cellStyle name="Обычный 10" xfId="843"/>
    <cellStyle name="Обычный 11" xfId="844"/>
    <cellStyle name="Обычный 12" xfId="845"/>
    <cellStyle name="Обычный 13" xfId="846"/>
    <cellStyle name="Обычный 14" xfId="847"/>
    <cellStyle name="Обычный 15" xfId="848"/>
    <cellStyle name="Обычный 15 2" xfId="849"/>
    <cellStyle name="Обычный 16" xfId="850"/>
    <cellStyle name="Обычный 16 2" xfId="851"/>
    <cellStyle name="Обычный 17" xfId="852"/>
    <cellStyle name="Обычный 17 2" xfId="853"/>
    <cellStyle name="Обычный 18" xfId="854"/>
    <cellStyle name="Обычный 18 2" xfId="855"/>
    <cellStyle name="Обычный 19" xfId="856"/>
    <cellStyle name="Обычный 2" xfId="2"/>
    <cellStyle name="Обычный 2 2" xfId="857"/>
    <cellStyle name="Обычный 2 2 2" xfId="858"/>
    <cellStyle name="Обычный 2 2 2 2" xfId="1048"/>
    <cellStyle name="Обычный 2 2 2 2 2" xfId="1056"/>
    <cellStyle name="Обычный 2 2 2 3" xfId="1052"/>
    <cellStyle name="Обычный 2 2 3" xfId="1047"/>
    <cellStyle name="Обычный 2 2 3 2" xfId="1055"/>
    <cellStyle name="Обычный 2 2 4" xfId="1051"/>
    <cellStyle name="Обычный 2 3" xfId="1046"/>
    <cellStyle name="Обычный 2 3 2" xfId="1054"/>
    <cellStyle name="Обычный 2 4" xfId="1050"/>
    <cellStyle name="Обычный 20" xfId="859"/>
    <cellStyle name="Обычный 21" xfId="860"/>
    <cellStyle name="Обычный 22" xfId="861"/>
    <cellStyle name="Обычный 23" xfId="862"/>
    <cellStyle name="Обычный 24" xfId="863"/>
    <cellStyle name="Обычный 24 11" xfId="864"/>
    <cellStyle name="Обычный 24 13" xfId="865"/>
    <cellStyle name="Обычный 24 16" xfId="866"/>
    <cellStyle name="Обычный 24 2" xfId="867"/>
    <cellStyle name="Обычный 24 9" xfId="868"/>
    <cellStyle name="Обычный 25" xfId="869"/>
    <cellStyle name="Обычный 26" xfId="870"/>
    <cellStyle name="Обычный 27" xfId="871"/>
    <cellStyle name="Обычный 28" xfId="872"/>
    <cellStyle name="Обычный 29" xfId="1045"/>
    <cellStyle name="Обычный 3" xfId="873"/>
    <cellStyle name="Обычный 3 2" xfId="874"/>
    <cellStyle name="Обычный 33" xfId="875"/>
    <cellStyle name="Обычный 34" xfId="876"/>
    <cellStyle name="Обычный 39" xfId="877"/>
    <cellStyle name="Обычный 4" xfId="878"/>
    <cellStyle name="Обычный 40" xfId="879"/>
    <cellStyle name="Обычный 41" xfId="880"/>
    <cellStyle name="Обычный 42" xfId="881"/>
    <cellStyle name="Обычный 43" xfId="882"/>
    <cellStyle name="Обычный 47" xfId="883"/>
    <cellStyle name="Обычный 49" xfId="884"/>
    <cellStyle name="Обычный 5" xfId="885"/>
    <cellStyle name="Обычный 50" xfId="886"/>
    <cellStyle name="Обычный 52" xfId="887"/>
    <cellStyle name="Обычный 53" xfId="888"/>
    <cellStyle name="Обычный 54" xfId="889"/>
    <cellStyle name="Обычный 55" xfId="890"/>
    <cellStyle name="Обычный 56" xfId="891"/>
    <cellStyle name="Обычный 57" xfId="892"/>
    <cellStyle name="Обычный 58" xfId="893"/>
    <cellStyle name="Обычный 59" xfId="894"/>
    <cellStyle name="Обычный 6" xfId="895"/>
    <cellStyle name="Обычный 60" xfId="896"/>
    <cellStyle name="Обычный 7" xfId="897"/>
    <cellStyle name="Обычный 8" xfId="898"/>
    <cellStyle name="Обычный 9" xfId="899"/>
    <cellStyle name="Плохой 10" xfId="900"/>
    <cellStyle name="Плохой 11" xfId="901"/>
    <cellStyle name="Плохой 12" xfId="902"/>
    <cellStyle name="Плохой 13" xfId="903"/>
    <cellStyle name="Плохой 14" xfId="904"/>
    <cellStyle name="Плохой 15" xfId="905"/>
    <cellStyle name="Плохой 16" xfId="906"/>
    <cellStyle name="Плохой 17" xfId="907"/>
    <cellStyle name="Плохой 18" xfId="908"/>
    <cellStyle name="Плохой 19" xfId="909"/>
    <cellStyle name="Плохой 2" xfId="910"/>
    <cellStyle name="Плохой 2 2" xfId="911"/>
    <cellStyle name="Плохой 20" xfId="912"/>
    <cellStyle name="Плохой 21" xfId="913"/>
    <cellStyle name="Плохой 22" xfId="914"/>
    <cellStyle name="Плохой 23" xfId="915"/>
    <cellStyle name="Плохой 24" xfId="916"/>
    <cellStyle name="Плохой 3" xfId="917"/>
    <cellStyle name="Плохой 4" xfId="918"/>
    <cellStyle name="Плохой 5" xfId="919"/>
    <cellStyle name="Плохой 6" xfId="920"/>
    <cellStyle name="Плохой 7" xfId="921"/>
    <cellStyle name="Плохой 8" xfId="922"/>
    <cellStyle name="Плохой 9" xfId="923"/>
    <cellStyle name="Пояснение 10" xfId="924"/>
    <cellStyle name="Пояснение 11" xfId="925"/>
    <cellStyle name="Пояснение 12" xfId="926"/>
    <cellStyle name="Пояснение 13" xfId="927"/>
    <cellStyle name="Пояснение 14" xfId="928"/>
    <cellStyle name="Пояснение 15" xfId="929"/>
    <cellStyle name="Пояснение 16" xfId="930"/>
    <cellStyle name="Пояснение 17" xfId="931"/>
    <cellStyle name="Пояснение 18" xfId="932"/>
    <cellStyle name="Пояснение 19" xfId="933"/>
    <cellStyle name="Пояснение 2" xfId="934"/>
    <cellStyle name="Пояснение 2 2" xfId="935"/>
    <cellStyle name="Пояснение 20" xfId="936"/>
    <cellStyle name="Пояснение 21" xfId="937"/>
    <cellStyle name="Пояснение 22" xfId="938"/>
    <cellStyle name="Пояснение 23" xfId="939"/>
    <cellStyle name="Пояснение 24" xfId="940"/>
    <cellStyle name="Пояснение 3" xfId="941"/>
    <cellStyle name="Пояснение 4" xfId="942"/>
    <cellStyle name="Пояснение 5" xfId="943"/>
    <cellStyle name="Пояснение 6" xfId="944"/>
    <cellStyle name="Пояснение 7" xfId="945"/>
    <cellStyle name="Пояснение 8" xfId="946"/>
    <cellStyle name="Пояснение 9" xfId="947"/>
    <cellStyle name="Примечание 10" xfId="948"/>
    <cellStyle name="Примечание 11" xfId="949"/>
    <cellStyle name="Примечание 12" xfId="950"/>
    <cellStyle name="Примечание 13" xfId="951"/>
    <cellStyle name="Примечание 14" xfId="952"/>
    <cellStyle name="Примечание 15" xfId="953"/>
    <cellStyle name="Примечание 16" xfId="954"/>
    <cellStyle name="Примечание 17" xfId="955"/>
    <cellStyle name="Примечание 18" xfId="956"/>
    <cellStyle name="Примечание 19" xfId="957"/>
    <cellStyle name="Примечание 2" xfId="958"/>
    <cellStyle name="Примечание 2 2" xfId="959"/>
    <cellStyle name="Примечание 20" xfId="960"/>
    <cellStyle name="Примечание 21" xfId="961"/>
    <cellStyle name="Примечание 22" xfId="962"/>
    <cellStyle name="Примечание 23" xfId="963"/>
    <cellStyle name="Примечание 24" xfId="964"/>
    <cellStyle name="Примечание 3" xfId="965"/>
    <cellStyle name="Примечание 4" xfId="966"/>
    <cellStyle name="Примечание 5" xfId="967"/>
    <cellStyle name="Примечание 6" xfId="968"/>
    <cellStyle name="Примечание 7" xfId="969"/>
    <cellStyle name="Примечание 8" xfId="970"/>
    <cellStyle name="Примечание 9" xfId="971"/>
    <cellStyle name="Процентный" xfId="1" builtinId="5"/>
    <cellStyle name="Процентный 2" xfId="972"/>
    <cellStyle name="Процентный 2 2" xfId="1049"/>
    <cellStyle name="Процентный 2 2 2" xfId="1057"/>
    <cellStyle name="Процентный 2 3" xfId="1053"/>
    <cellStyle name="Связанная ячейка 10" xfId="973"/>
    <cellStyle name="Связанная ячейка 11" xfId="974"/>
    <cellStyle name="Связанная ячейка 12" xfId="975"/>
    <cellStyle name="Связанная ячейка 13" xfId="976"/>
    <cellStyle name="Связанная ячейка 14" xfId="977"/>
    <cellStyle name="Связанная ячейка 15" xfId="978"/>
    <cellStyle name="Связанная ячейка 16" xfId="979"/>
    <cellStyle name="Связанная ячейка 17" xfId="980"/>
    <cellStyle name="Связанная ячейка 18" xfId="981"/>
    <cellStyle name="Связанная ячейка 19" xfId="982"/>
    <cellStyle name="Связанная ячейка 2" xfId="983"/>
    <cellStyle name="Связанная ячейка 2 2" xfId="984"/>
    <cellStyle name="Связанная ячейка 20" xfId="985"/>
    <cellStyle name="Связанная ячейка 21" xfId="986"/>
    <cellStyle name="Связанная ячейка 22" xfId="987"/>
    <cellStyle name="Связанная ячейка 23" xfId="988"/>
    <cellStyle name="Связанная ячейка 24" xfId="989"/>
    <cellStyle name="Связанная ячейка 3" xfId="990"/>
    <cellStyle name="Связанная ячейка 4" xfId="991"/>
    <cellStyle name="Связанная ячейка 5" xfId="992"/>
    <cellStyle name="Связанная ячейка 6" xfId="993"/>
    <cellStyle name="Связанная ячейка 7" xfId="994"/>
    <cellStyle name="Связанная ячейка 8" xfId="995"/>
    <cellStyle name="Связанная ячейка 9" xfId="996"/>
    <cellStyle name="Текст предупреждения 10" xfId="997"/>
    <cellStyle name="Текст предупреждения 11" xfId="998"/>
    <cellStyle name="Текст предупреждения 12" xfId="999"/>
    <cellStyle name="Текст предупреждения 13" xfId="1000"/>
    <cellStyle name="Текст предупреждения 14" xfId="1001"/>
    <cellStyle name="Текст предупреждения 15" xfId="1002"/>
    <cellStyle name="Текст предупреждения 16" xfId="1003"/>
    <cellStyle name="Текст предупреждения 17" xfId="1004"/>
    <cellStyle name="Текст предупреждения 18" xfId="1005"/>
    <cellStyle name="Текст предупреждения 19" xfId="1006"/>
    <cellStyle name="Текст предупреждения 2" xfId="1007"/>
    <cellStyle name="Текст предупреждения 2 2" xfId="1008"/>
    <cellStyle name="Текст предупреждения 20" xfId="1009"/>
    <cellStyle name="Текст предупреждения 21" xfId="1010"/>
    <cellStyle name="Текст предупреждения 22" xfId="1011"/>
    <cellStyle name="Текст предупреждения 23" xfId="1012"/>
    <cellStyle name="Текст предупреждения 24" xfId="1013"/>
    <cellStyle name="Текст предупреждения 3" xfId="1014"/>
    <cellStyle name="Текст предупреждения 4" xfId="1015"/>
    <cellStyle name="Текст предупреждения 5" xfId="1016"/>
    <cellStyle name="Текст предупреждения 6" xfId="1017"/>
    <cellStyle name="Текст предупреждения 7" xfId="1018"/>
    <cellStyle name="Текст предупреждения 8" xfId="1019"/>
    <cellStyle name="Текст предупреждения 9" xfId="1020"/>
    <cellStyle name="Хороший 10" xfId="1021"/>
    <cellStyle name="Хороший 11" xfId="1022"/>
    <cellStyle name="Хороший 12" xfId="1023"/>
    <cellStyle name="Хороший 13" xfId="1024"/>
    <cellStyle name="Хороший 14" xfId="1025"/>
    <cellStyle name="Хороший 15" xfId="1026"/>
    <cellStyle name="Хороший 16" xfId="1027"/>
    <cellStyle name="Хороший 17" xfId="1028"/>
    <cellStyle name="Хороший 18" xfId="1029"/>
    <cellStyle name="Хороший 19" xfId="1030"/>
    <cellStyle name="Хороший 2" xfId="1031"/>
    <cellStyle name="Хороший 2 2" xfId="1032"/>
    <cellStyle name="Хороший 20" xfId="1033"/>
    <cellStyle name="Хороший 21" xfId="1034"/>
    <cellStyle name="Хороший 22" xfId="1035"/>
    <cellStyle name="Хороший 23" xfId="1036"/>
    <cellStyle name="Хороший 24" xfId="1037"/>
    <cellStyle name="Хороший 3" xfId="1038"/>
    <cellStyle name="Хороший 4" xfId="1039"/>
    <cellStyle name="Хороший 5" xfId="1040"/>
    <cellStyle name="Хороший 6" xfId="1041"/>
    <cellStyle name="Хороший 7" xfId="1042"/>
    <cellStyle name="Хороший 8" xfId="1043"/>
    <cellStyle name="Хороший 9" xfId="1044"/>
  </cellStyles>
  <dxfs count="0"/>
  <tableStyles count="0" defaultTableStyle="TableStyleMedium2" defaultPivotStyle="PivotStyleMedium9"/>
  <colors>
    <mruColors>
      <color rgb="FF0000FF"/>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6.0.11\data2\UserDate\Gertsiy-OY\Local%20Settings\Temporary%20Internet%20Files\OLK2\&#1055;&#1072;&#1089;&#1087;&#1086;&#1088;&#1090;%20&#1040;&#1074;&#1090;&#1086;&#1057;&#1090;&#1080;&#1083;&#11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втоСтиль"/>
      <sheetName val="ценообразование"/>
      <sheetName val="ставки"/>
      <sheetName val="ставки с гос. субсидией"/>
    </sheetNames>
    <sheetDataSet>
      <sheetData sheetId="0" refreshError="1"/>
      <sheetData sheetId="1" refreshError="1">
        <row r="5">
          <cell r="C5">
            <v>0.01</v>
          </cell>
          <cell r="E5">
            <v>5.0000000000000001E-3</v>
          </cell>
        </row>
      </sheetData>
      <sheetData sheetId="2" refreshError="1"/>
      <sheetData sheetId="3"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Z174"/>
  <sheetViews>
    <sheetView showGridLines="0" tabSelected="1" view="pageBreakPreview" topLeftCell="B1" zoomScale="90" zoomScaleNormal="115" zoomScaleSheetLayoutView="90" workbookViewId="0">
      <selection activeCell="D1" sqref="D1"/>
    </sheetView>
  </sheetViews>
  <sheetFormatPr defaultColWidth="9.109375" defaultRowHeight="13.2"/>
  <cols>
    <col min="1" max="1" width="0.88671875" style="1" customWidth="1"/>
    <col min="2" max="2" width="5.6640625" style="1" customWidth="1"/>
    <col min="3" max="3" width="4.109375" style="1" customWidth="1"/>
    <col min="4" max="4" width="31.6640625" style="1" customWidth="1"/>
    <col min="5" max="5" width="14.88671875" style="1" customWidth="1"/>
    <col min="6" max="6" width="11.44140625" style="1" customWidth="1"/>
    <col min="7" max="7" width="9.6640625" style="1" customWidth="1"/>
    <col min="8" max="8" width="8.44140625" style="1" customWidth="1"/>
    <col min="9" max="9" width="10.88671875" style="1" customWidth="1"/>
    <col min="10" max="10" width="9.6640625" style="1" customWidth="1"/>
    <col min="11" max="11" width="8" style="1" customWidth="1"/>
    <col min="12" max="12" width="9.5546875" style="1" customWidth="1"/>
    <col min="13" max="13" width="9" style="1" customWidth="1"/>
    <col min="14" max="14" width="8.6640625" style="1" customWidth="1"/>
    <col min="15" max="15" width="9" style="1" customWidth="1"/>
    <col min="16" max="16" width="8.6640625" style="1" customWidth="1"/>
    <col min="17" max="18" width="7.5546875" style="1" customWidth="1"/>
    <col min="19" max="19" width="12.109375" style="1" customWidth="1"/>
    <col min="20" max="20" width="6.33203125" style="1" customWidth="1"/>
    <col min="21" max="21" width="7" style="1" customWidth="1"/>
    <col min="22" max="22" width="1" style="1" customWidth="1"/>
    <col min="23" max="23" width="21.33203125" style="1" customWidth="1"/>
    <col min="24" max="16384" width="9.109375" style="1"/>
  </cols>
  <sheetData>
    <row r="1" spans="2:21">
      <c r="U1" s="89"/>
    </row>
    <row r="2" spans="2:21" ht="3" customHeight="1">
      <c r="B2" s="332"/>
      <c r="C2" s="332"/>
      <c r="D2" s="332"/>
      <c r="E2" s="332"/>
      <c r="F2" s="332"/>
      <c r="G2" s="332"/>
      <c r="H2" s="332"/>
      <c r="I2" s="332"/>
      <c r="J2" s="332"/>
      <c r="K2" s="332"/>
      <c r="L2" s="332"/>
      <c r="M2" s="332"/>
      <c r="N2" s="332"/>
      <c r="O2" s="332"/>
      <c r="P2" s="332"/>
      <c r="Q2" s="332"/>
      <c r="R2" s="332"/>
      <c r="S2" s="332"/>
      <c r="T2" s="332"/>
      <c r="U2" s="332"/>
    </row>
    <row r="3" spans="2:21" ht="15" customHeight="1">
      <c r="B3" s="333" t="s">
        <v>32</v>
      </c>
      <c r="C3" s="333"/>
      <c r="D3" s="333"/>
      <c r="E3" s="333"/>
      <c r="F3" s="333"/>
      <c r="G3" s="333"/>
      <c r="H3" s="333"/>
      <c r="I3" s="333"/>
      <c r="J3" s="333"/>
      <c r="K3" s="333"/>
      <c r="L3" s="333"/>
      <c r="M3" s="333"/>
      <c r="N3" s="333"/>
      <c r="O3" s="333"/>
      <c r="P3" s="333"/>
      <c r="Q3" s="333"/>
      <c r="R3" s="333"/>
      <c r="S3" s="333"/>
      <c r="T3" s="333"/>
      <c r="U3" s="333"/>
    </row>
    <row r="4" spans="2:21" ht="3" customHeight="1">
      <c r="G4" s="2"/>
      <c r="H4" s="2"/>
      <c r="I4" s="2"/>
      <c r="J4" s="2"/>
      <c r="K4" s="2"/>
      <c r="L4" s="2"/>
      <c r="M4" s="2"/>
      <c r="N4" s="2"/>
      <c r="O4" s="2"/>
      <c r="P4" s="2"/>
      <c r="Q4" s="2"/>
      <c r="R4" s="2"/>
    </row>
    <row r="5" spans="2:21" ht="12" customHeight="1">
      <c r="B5" s="156" t="s">
        <v>0</v>
      </c>
      <c r="C5" s="144"/>
      <c r="D5" s="145"/>
      <c r="E5" s="245" t="s">
        <v>1</v>
      </c>
      <c r="F5" s="334" t="s">
        <v>2</v>
      </c>
      <c r="G5" s="256" t="s">
        <v>16</v>
      </c>
      <c r="H5" s="257"/>
      <c r="I5" s="257"/>
      <c r="J5" s="257"/>
      <c r="K5" s="257"/>
      <c r="L5" s="258"/>
      <c r="M5" s="256" t="s">
        <v>17</v>
      </c>
      <c r="N5" s="257"/>
      <c r="O5" s="257"/>
      <c r="P5" s="257"/>
      <c r="Q5" s="257"/>
      <c r="R5" s="258"/>
      <c r="S5" s="245" t="s">
        <v>3</v>
      </c>
      <c r="T5" s="245" t="s">
        <v>4</v>
      </c>
      <c r="U5" s="245"/>
    </row>
    <row r="6" spans="2:21" ht="27" customHeight="1">
      <c r="B6" s="157"/>
      <c r="C6" s="158"/>
      <c r="D6" s="159"/>
      <c r="E6" s="245"/>
      <c r="F6" s="334"/>
      <c r="G6" s="335" t="s">
        <v>37</v>
      </c>
      <c r="H6" s="336"/>
      <c r="I6" s="77" t="s">
        <v>66</v>
      </c>
      <c r="J6" s="77" t="s">
        <v>67</v>
      </c>
      <c r="K6" s="335" t="s">
        <v>133</v>
      </c>
      <c r="L6" s="336"/>
      <c r="M6" s="335" t="s">
        <v>37</v>
      </c>
      <c r="N6" s="336"/>
      <c r="O6" s="77" t="s">
        <v>66</v>
      </c>
      <c r="P6" s="77" t="s">
        <v>67</v>
      </c>
      <c r="Q6" s="335" t="s">
        <v>133</v>
      </c>
      <c r="R6" s="336"/>
      <c r="S6" s="245"/>
      <c r="T6" s="245"/>
      <c r="U6" s="245"/>
    </row>
    <row r="7" spans="2:21" ht="14.25" customHeight="1">
      <c r="B7" s="263" t="s">
        <v>40</v>
      </c>
      <c r="C7" s="263"/>
      <c r="D7" s="263"/>
      <c r="E7" s="263"/>
      <c r="F7" s="263"/>
      <c r="G7" s="263"/>
      <c r="H7" s="263"/>
      <c r="I7" s="263"/>
      <c r="J7" s="263"/>
      <c r="K7" s="263"/>
      <c r="L7" s="263"/>
      <c r="M7" s="263"/>
      <c r="N7" s="263"/>
      <c r="O7" s="263"/>
      <c r="P7" s="263"/>
      <c r="Q7" s="263"/>
      <c r="R7" s="263"/>
      <c r="S7" s="263"/>
      <c r="T7" s="263"/>
      <c r="U7" s="263"/>
    </row>
    <row r="8" spans="2:21" ht="13.5" customHeight="1">
      <c r="B8" s="286" t="s">
        <v>50</v>
      </c>
      <c r="C8" s="314" t="s">
        <v>5</v>
      </c>
      <c r="D8" s="315"/>
      <c r="E8" s="320" t="s">
        <v>19</v>
      </c>
      <c r="F8" s="21" t="s">
        <v>7</v>
      </c>
      <c r="G8" s="318">
        <v>0.1699</v>
      </c>
      <c r="H8" s="319"/>
      <c r="I8" s="96">
        <f>G8-0.75%</f>
        <v>0.16239999999999999</v>
      </c>
      <c r="J8" s="96">
        <f>G8-1%</f>
        <v>0.15989999999999999</v>
      </c>
      <c r="K8" s="318">
        <f>G8-1.5%</f>
        <v>0.15489999999999998</v>
      </c>
      <c r="L8" s="319"/>
      <c r="M8" s="219" t="s">
        <v>8</v>
      </c>
      <c r="N8" s="220"/>
      <c r="O8" s="220"/>
      <c r="P8" s="220"/>
      <c r="Q8" s="220"/>
      <c r="R8" s="221"/>
      <c r="S8" s="214" t="s">
        <v>9</v>
      </c>
      <c r="T8" s="148" t="s">
        <v>10</v>
      </c>
      <c r="U8" s="149"/>
    </row>
    <row r="9" spans="2:21" ht="13.5" customHeight="1">
      <c r="B9" s="287"/>
      <c r="C9" s="316"/>
      <c r="D9" s="317"/>
      <c r="E9" s="320"/>
      <c r="F9" s="21" t="s">
        <v>42</v>
      </c>
      <c r="G9" s="318">
        <v>0.1699</v>
      </c>
      <c r="H9" s="319"/>
      <c r="I9" s="96">
        <f t="shared" ref="I9:I15" si="0">G9-0.75%</f>
        <v>0.16239999999999999</v>
      </c>
      <c r="J9" s="96">
        <f t="shared" ref="J9:J15" si="1">G9-1%</f>
        <v>0.15989999999999999</v>
      </c>
      <c r="K9" s="318">
        <f t="shared" ref="K9:K30" si="2">G9-1.5%</f>
        <v>0.15489999999999998</v>
      </c>
      <c r="L9" s="319"/>
      <c r="M9" s="222"/>
      <c r="N9" s="223"/>
      <c r="O9" s="223"/>
      <c r="P9" s="223"/>
      <c r="Q9" s="223"/>
      <c r="R9" s="224"/>
      <c r="S9" s="119"/>
      <c r="T9" s="150"/>
      <c r="U9" s="151"/>
    </row>
    <row r="10" spans="2:21" ht="13.5" customHeight="1">
      <c r="B10" s="287"/>
      <c r="C10" s="314" t="s">
        <v>12</v>
      </c>
      <c r="D10" s="315"/>
      <c r="E10" s="320"/>
      <c r="F10" s="3" t="s">
        <v>7</v>
      </c>
      <c r="G10" s="171">
        <v>0.19900000000000001</v>
      </c>
      <c r="H10" s="172"/>
      <c r="I10" s="94">
        <f t="shared" si="0"/>
        <v>0.1915</v>
      </c>
      <c r="J10" s="94">
        <f t="shared" si="1"/>
        <v>0.189</v>
      </c>
      <c r="K10" s="171">
        <f>G10-1.5%</f>
        <v>0.184</v>
      </c>
      <c r="L10" s="172"/>
      <c r="M10" s="354">
        <f>G10+3%</f>
        <v>0.22900000000000001</v>
      </c>
      <c r="N10" s="355"/>
      <c r="O10" s="74">
        <f>M10-0.75%</f>
        <v>0.2215</v>
      </c>
      <c r="P10" s="74">
        <f>M10-1%</f>
        <v>0.219</v>
      </c>
      <c r="Q10" s="354">
        <f t="shared" ref="Q10:Q11" si="3">M10-1.5%</f>
        <v>0.21400000000000002</v>
      </c>
      <c r="R10" s="355"/>
      <c r="S10" s="119"/>
      <c r="T10" s="150"/>
      <c r="U10" s="151"/>
    </row>
    <row r="11" spans="2:21" ht="13.5" customHeight="1">
      <c r="B11" s="287"/>
      <c r="C11" s="316"/>
      <c r="D11" s="317"/>
      <c r="E11" s="320"/>
      <c r="F11" s="3" t="s">
        <v>42</v>
      </c>
      <c r="G11" s="352">
        <v>0.20399999999999999</v>
      </c>
      <c r="H11" s="353"/>
      <c r="I11" s="109">
        <f t="shared" si="0"/>
        <v>0.19649999999999998</v>
      </c>
      <c r="J11" s="109">
        <f t="shared" si="1"/>
        <v>0.19399999999999998</v>
      </c>
      <c r="K11" s="352">
        <f t="shared" si="2"/>
        <v>0.189</v>
      </c>
      <c r="L11" s="353"/>
      <c r="M11" s="356">
        <f t="shared" ref="M11" si="4">G11+3%</f>
        <v>0.23399999999999999</v>
      </c>
      <c r="N11" s="357"/>
      <c r="O11" s="110">
        <f>M11-0.75%</f>
        <v>0.22649999999999998</v>
      </c>
      <c r="P11" s="110">
        <f>M11-1%</f>
        <v>0.22399999999999998</v>
      </c>
      <c r="Q11" s="356">
        <f t="shared" si="3"/>
        <v>0.21899999999999997</v>
      </c>
      <c r="R11" s="357"/>
      <c r="S11" s="119"/>
      <c r="T11" s="150"/>
      <c r="U11" s="151"/>
    </row>
    <row r="12" spans="2:21" s="23" customFormat="1" ht="13.5" customHeight="1">
      <c r="B12" s="287"/>
      <c r="C12" s="323" t="s">
        <v>103</v>
      </c>
      <c r="D12" s="324"/>
      <c r="E12" s="320" t="s">
        <v>19</v>
      </c>
      <c r="F12" s="21" t="s">
        <v>29</v>
      </c>
      <c r="G12" s="318">
        <v>0.15989999999999999</v>
      </c>
      <c r="H12" s="319"/>
      <c r="I12" s="96">
        <f>G12-0.75%</f>
        <v>0.15239999999999998</v>
      </c>
      <c r="J12" s="96">
        <f t="shared" si="1"/>
        <v>0.14989999999999998</v>
      </c>
      <c r="K12" s="318">
        <f>G12-3%</f>
        <v>0.12989999999999999</v>
      </c>
      <c r="L12" s="319"/>
      <c r="M12" s="340" t="s">
        <v>8</v>
      </c>
      <c r="N12" s="359"/>
      <c r="O12" s="359"/>
      <c r="P12" s="359"/>
      <c r="Q12" s="359"/>
      <c r="R12" s="360"/>
      <c r="S12" s="119"/>
      <c r="T12" s="150"/>
      <c r="U12" s="151"/>
    </row>
    <row r="13" spans="2:21" s="23" customFormat="1" ht="13.5" customHeight="1">
      <c r="B13" s="287"/>
      <c r="C13" s="325"/>
      <c r="D13" s="326"/>
      <c r="E13" s="320"/>
      <c r="F13" s="21" t="s">
        <v>58</v>
      </c>
      <c r="G13" s="318">
        <v>0.1699</v>
      </c>
      <c r="H13" s="319"/>
      <c r="I13" s="96">
        <f t="shared" si="0"/>
        <v>0.16239999999999999</v>
      </c>
      <c r="J13" s="96">
        <f t="shared" si="1"/>
        <v>0.15989999999999999</v>
      </c>
      <c r="K13" s="318">
        <f>G13-2%</f>
        <v>0.14990000000000001</v>
      </c>
      <c r="L13" s="319"/>
      <c r="M13" s="361"/>
      <c r="N13" s="362"/>
      <c r="O13" s="362"/>
      <c r="P13" s="362"/>
      <c r="Q13" s="362"/>
      <c r="R13" s="363"/>
      <c r="S13" s="119"/>
      <c r="T13" s="150"/>
      <c r="U13" s="151"/>
    </row>
    <row r="14" spans="2:21" s="23" customFormat="1" ht="13.5" customHeight="1">
      <c r="B14" s="287"/>
      <c r="C14" s="323" t="s">
        <v>104</v>
      </c>
      <c r="D14" s="324"/>
      <c r="E14" s="320"/>
      <c r="F14" s="3" t="s">
        <v>29</v>
      </c>
      <c r="G14" s="171">
        <v>0.15490000000000001</v>
      </c>
      <c r="H14" s="172"/>
      <c r="I14" s="94">
        <f t="shared" si="0"/>
        <v>0.1474</v>
      </c>
      <c r="J14" s="94">
        <f t="shared" si="1"/>
        <v>0.1449</v>
      </c>
      <c r="K14" s="171">
        <f>G14-3%</f>
        <v>0.12490000000000001</v>
      </c>
      <c r="L14" s="172"/>
      <c r="M14" s="361"/>
      <c r="N14" s="362"/>
      <c r="O14" s="362"/>
      <c r="P14" s="362"/>
      <c r="Q14" s="362"/>
      <c r="R14" s="363"/>
      <c r="S14" s="119"/>
      <c r="T14" s="150"/>
      <c r="U14" s="151"/>
    </row>
    <row r="15" spans="2:21" s="23" customFormat="1" ht="13.5" customHeight="1">
      <c r="B15" s="287"/>
      <c r="C15" s="325"/>
      <c r="D15" s="326"/>
      <c r="E15" s="320"/>
      <c r="F15" s="3" t="s">
        <v>58</v>
      </c>
      <c r="G15" s="171">
        <v>0.16489999999999999</v>
      </c>
      <c r="H15" s="172"/>
      <c r="I15" s="94">
        <f t="shared" si="0"/>
        <v>0.15739999999999998</v>
      </c>
      <c r="J15" s="94">
        <f t="shared" si="1"/>
        <v>0.15489999999999998</v>
      </c>
      <c r="K15" s="171">
        <f>G15-2%</f>
        <v>0.1449</v>
      </c>
      <c r="L15" s="172"/>
      <c r="M15" s="361"/>
      <c r="N15" s="362"/>
      <c r="O15" s="362"/>
      <c r="P15" s="362"/>
      <c r="Q15" s="362"/>
      <c r="R15" s="363"/>
      <c r="S15" s="119"/>
      <c r="T15" s="150"/>
      <c r="U15" s="151"/>
    </row>
    <row r="16" spans="2:21" ht="13.5" customHeight="1">
      <c r="B16" s="287"/>
      <c r="C16" s="314" t="s">
        <v>105</v>
      </c>
      <c r="D16" s="315"/>
      <c r="E16" s="310" t="s">
        <v>19</v>
      </c>
      <c r="F16" s="3" t="s">
        <v>29</v>
      </c>
      <c r="G16" s="318">
        <v>0.1449</v>
      </c>
      <c r="H16" s="319"/>
      <c r="I16" s="96">
        <f>G16</f>
        <v>0.1449</v>
      </c>
      <c r="J16" s="96">
        <f>G16</f>
        <v>0.1449</v>
      </c>
      <c r="K16" s="318">
        <f>G16-2.5%</f>
        <v>0.11990000000000001</v>
      </c>
      <c r="L16" s="319"/>
      <c r="M16" s="361"/>
      <c r="N16" s="362"/>
      <c r="O16" s="362"/>
      <c r="P16" s="362"/>
      <c r="Q16" s="362"/>
      <c r="R16" s="363"/>
      <c r="S16" s="119"/>
      <c r="T16" s="150"/>
      <c r="U16" s="151"/>
    </row>
    <row r="17" spans="1:26" ht="13.5" customHeight="1">
      <c r="B17" s="287"/>
      <c r="C17" s="316"/>
      <c r="D17" s="317"/>
      <c r="E17" s="322"/>
      <c r="F17" s="3" t="s">
        <v>58</v>
      </c>
      <c r="G17" s="318">
        <v>0.15490000000000001</v>
      </c>
      <c r="H17" s="319"/>
      <c r="I17" s="96">
        <f>G17</f>
        <v>0.15490000000000001</v>
      </c>
      <c r="J17" s="96">
        <f>G17</f>
        <v>0.15490000000000001</v>
      </c>
      <c r="K17" s="318">
        <f>G17-2.5%</f>
        <v>0.12990000000000002</v>
      </c>
      <c r="L17" s="319"/>
      <c r="M17" s="361"/>
      <c r="N17" s="362"/>
      <c r="O17" s="362"/>
      <c r="P17" s="362"/>
      <c r="Q17" s="362"/>
      <c r="R17" s="363"/>
      <c r="S17" s="119"/>
      <c r="T17" s="150"/>
      <c r="U17" s="151"/>
    </row>
    <row r="18" spans="1:26" ht="27" customHeight="1">
      <c r="B18" s="287"/>
      <c r="C18" s="330" t="s">
        <v>48</v>
      </c>
      <c r="D18" s="331"/>
      <c r="E18" s="95" t="s">
        <v>19</v>
      </c>
      <c r="F18" s="3" t="s">
        <v>31</v>
      </c>
      <c r="G18" s="239">
        <v>0.14299999999999999</v>
      </c>
      <c r="H18" s="239"/>
      <c r="I18" s="94">
        <f>G18-0.75%</f>
        <v>0.13549999999999998</v>
      </c>
      <c r="J18" s="100">
        <f>G18-1%</f>
        <v>0.13299999999999998</v>
      </c>
      <c r="K18" s="239">
        <f>G18-2%</f>
        <v>0.12299999999999998</v>
      </c>
      <c r="L18" s="239"/>
      <c r="M18" s="361"/>
      <c r="N18" s="362"/>
      <c r="O18" s="362"/>
      <c r="P18" s="362"/>
      <c r="Q18" s="362"/>
      <c r="R18" s="363"/>
      <c r="S18" s="119"/>
      <c r="T18" s="150"/>
      <c r="U18" s="151"/>
    </row>
    <row r="19" spans="1:26" ht="15" customHeight="1">
      <c r="B19" s="287"/>
      <c r="C19" s="323" t="s">
        <v>92</v>
      </c>
      <c r="D19" s="324"/>
      <c r="E19" s="320" t="s">
        <v>19</v>
      </c>
      <c r="F19" s="21" t="s">
        <v>21</v>
      </c>
      <c r="G19" s="318">
        <v>0.15</v>
      </c>
      <c r="H19" s="319"/>
      <c r="I19" s="96">
        <f>G19-0.75%</f>
        <v>0.14249999999999999</v>
      </c>
      <c r="J19" s="96">
        <f>G19-1%</f>
        <v>0.13999999999999999</v>
      </c>
      <c r="K19" s="318">
        <f>G19-2%</f>
        <v>0.13</v>
      </c>
      <c r="L19" s="319"/>
      <c r="M19" s="361"/>
      <c r="N19" s="362"/>
      <c r="O19" s="362"/>
      <c r="P19" s="362"/>
      <c r="Q19" s="362"/>
      <c r="R19" s="363"/>
      <c r="S19" s="337" t="s">
        <v>82</v>
      </c>
      <c r="T19" s="150"/>
      <c r="U19" s="151"/>
      <c r="X19" s="49"/>
      <c r="Y19" s="49"/>
      <c r="Z19" s="49"/>
    </row>
    <row r="20" spans="1:26" ht="15" customHeight="1">
      <c r="B20" s="287"/>
      <c r="C20" s="328"/>
      <c r="D20" s="329"/>
      <c r="E20" s="320"/>
      <c r="F20" s="21" t="s">
        <v>80</v>
      </c>
      <c r="G20" s="318">
        <v>0.16</v>
      </c>
      <c r="H20" s="319"/>
      <c r="I20" s="96">
        <f t="shared" ref="I20:I21" si="5">G20-0.75%</f>
        <v>0.1525</v>
      </c>
      <c r="J20" s="96">
        <f t="shared" ref="J20:J21" si="6">G20-1%</f>
        <v>0.15</v>
      </c>
      <c r="K20" s="318">
        <f t="shared" ref="K20:K21" si="7">G20-2%</f>
        <v>0.14000000000000001</v>
      </c>
      <c r="L20" s="319"/>
      <c r="M20" s="361"/>
      <c r="N20" s="362"/>
      <c r="O20" s="362"/>
      <c r="P20" s="362"/>
      <c r="Q20" s="362"/>
      <c r="R20" s="363"/>
      <c r="S20" s="338"/>
      <c r="T20" s="150"/>
      <c r="U20" s="151"/>
      <c r="X20" s="49"/>
      <c r="Y20" s="49"/>
      <c r="Z20" s="49"/>
    </row>
    <row r="21" spans="1:26" ht="15" customHeight="1">
      <c r="B21" s="287"/>
      <c r="C21" s="325"/>
      <c r="D21" s="326"/>
      <c r="E21" s="320"/>
      <c r="F21" s="21" t="s">
        <v>87</v>
      </c>
      <c r="G21" s="318">
        <v>0.16500000000000001</v>
      </c>
      <c r="H21" s="319"/>
      <c r="I21" s="96">
        <f t="shared" si="5"/>
        <v>0.1575</v>
      </c>
      <c r="J21" s="96">
        <f t="shared" si="6"/>
        <v>0.155</v>
      </c>
      <c r="K21" s="318">
        <f t="shared" si="7"/>
        <v>0.14500000000000002</v>
      </c>
      <c r="L21" s="319"/>
      <c r="M21" s="364"/>
      <c r="N21" s="365"/>
      <c r="O21" s="365"/>
      <c r="P21" s="365"/>
      <c r="Q21" s="365"/>
      <c r="R21" s="366"/>
      <c r="S21" s="339"/>
      <c r="T21" s="150"/>
      <c r="U21" s="151"/>
      <c r="X21" s="49"/>
      <c r="Y21" s="49"/>
      <c r="Z21" s="49"/>
    </row>
    <row r="22" spans="1:26" ht="15" customHeight="1">
      <c r="B22" s="287"/>
      <c r="C22" s="323" t="s">
        <v>126</v>
      </c>
      <c r="D22" s="324"/>
      <c r="E22" s="320" t="s">
        <v>19</v>
      </c>
      <c r="F22" s="3" t="s">
        <v>21</v>
      </c>
      <c r="G22" s="171">
        <v>0.14990000000000001</v>
      </c>
      <c r="H22" s="172"/>
      <c r="I22" s="94">
        <f>G22-1.75%</f>
        <v>0.13240000000000002</v>
      </c>
      <c r="J22" s="94">
        <f>G22-2%</f>
        <v>0.12990000000000002</v>
      </c>
      <c r="K22" s="171">
        <f>G22-3%</f>
        <v>0.11990000000000001</v>
      </c>
      <c r="L22" s="172"/>
      <c r="M22" s="340" t="s">
        <v>8</v>
      </c>
      <c r="N22" s="359"/>
      <c r="O22" s="359"/>
      <c r="P22" s="359"/>
      <c r="Q22" s="359"/>
      <c r="R22" s="360"/>
      <c r="S22" s="162" t="s">
        <v>82</v>
      </c>
      <c r="T22" s="150"/>
      <c r="U22" s="151"/>
      <c r="X22" s="49"/>
      <c r="Y22" s="49"/>
      <c r="Z22" s="49"/>
    </row>
    <row r="23" spans="1:26" ht="15" customHeight="1">
      <c r="B23" s="287"/>
      <c r="C23" s="328"/>
      <c r="D23" s="329"/>
      <c r="E23" s="320"/>
      <c r="F23" s="3" t="s">
        <v>80</v>
      </c>
      <c r="G23" s="171">
        <v>0.15490000000000001</v>
      </c>
      <c r="H23" s="172"/>
      <c r="I23" s="94">
        <f t="shared" ref="I23:I25" si="8">G23-1.75%</f>
        <v>0.13740000000000002</v>
      </c>
      <c r="J23" s="94">
        <f t="shared" ref="J23:J25" si="9">G23-2%</f>
        <v>0.13490000000000002</v>
      </c>
      <c r="K23" s="171">
        <f t="shared" ref="K23:K25" si="10">G23-3%</f>
        <v>0.12490000000000001</v>
      </c>
      <c r="L23" s="172"/>
      <c r="M23" s="361"/>
      <c r="N23" s="362"/>
      <c r="O23" s="362"/>
      <c r="P23" s="362"/>
      <c r="Q23" s="362"/>
      <c r="R23" s="363"/>
      <c r="S23" s="227"/>
      <c r="T23" s="150"/>
      <c r="U23" s="151"/>
      <c r="X23" s="49"/>
      <c r="Y23" s="49"/>
      <c r="Z23" s="49"/>
    </row>
    <row r="24" spans="1:26" ht="15" customHeight="1">
      <c r="B24" s="287"/>
      <c r="C24" s="328"/>
      <c r="D24" s="329"/>
      <c r="E24" s="320"/>
      <c r="F24" s="3" t="s">
        <v>79</v>
      </c>
      <c r="G24" s="171">
        <v>0.16489999999999999</v>
      </c>
      <c r="H24" s="172"/>
      <c r="I24" s="94">
        <f t="shared" si="8"/>
        <v>0.14739999999999998</v>
      </c>
      <c r="J24" s="94">
        <f t="shared" si="9"/>
        <v>0.1449</v>
      </c>
      <c r="K24" s="171">
        <f t="shared" si="10"/>
        <v>0.13489999999999999</v>
      </c>
      <c r="L24" s="172"/>
      <c r="M24" s="361"/>
      <c r="N24" s="362"/>
      <c r="O24" s="362"/>
      <c r="P24" s="362"/>
      <c r="Q24" s="362"/>
      <c r="R24" s="363"/>
      <c r="S24" s="227"/>
      <c r="T24" s="150"/>
      <c r="U24" s="151"/>
      <c r="X24" s="49"/>
      <c r="Y24" s="49"/>
      <c r="Z24" s="49"/>
    </row>
    <row r="25" spans="1:26" ht="15" customHeight="1">
      <c r="B25" s="287"/>
      <c r="C25" s="325"/>
      <c r="D25" s="326"/>
      <c r="E25" s="320"/>
      <c r="F25" s="3" t="s">
        <v>58</v>
      </c>
      <c r="G25" s="171">
        <v>0.1699</v>
      </c>
      <c r="H25" s="172"/>
      <c r="I25" s="94">
        <f t="shared" si="8"/>
        <v>0.15239999999999998</v>
      </c>
      <c r="J25" s="94">
        <f t="shared" si="9"/>
        <v>0.14990000000000001</v>
      </c>
      <c r="K25" s="171">
        <f t="shared" si="10"/>
        <v>0.1399</v>
      </c>
      <c r="L25" s="172"/>
      <c r="M25" s="364"/>
      <c r="N25" s="365"/>
      <c r="O25" s="365"/>
      <c r="P25" s="365"/>
      <c r="Q25" s="365"/>
      <c r="R25" s="366"/>
      <c r="S25" s="228"/>
      <c r="T25" s="196"/>
      <c r="U25" s="197"/>
      <c r="X25" s="49"/>
      <c r="Y25" s="49"/>
      <c r="Z25" s="49"/>
    </row>
    <row r="26" spans="1:26" ht="15" customHeight="1">
      <c r="B26" s="287"/>
      <c r="C26" s="323" t="s">
        <v>121</v>
      </c>
      <c r="D26" s="324"/>
      <c r="E26" s="310" t="s">
        <v>19</v>
      </c>
      <c r="F26" s="3" t="s">
        <v>21</v>
      </c>
      <c r="G26" s="171">
        <v>0.14990000000000001</v>
      </c>
      <c r="H26" s="172"/>
      <c r="I26" s="108">
        <v>0.1424</v>
      </c>
      <c r="J26" s="108">
        <v>0.1399</v>
      </c>
      <c r="K26" s="171">
        <v>0.12989999999999999</v>
      </c>
      <c r="L26" s="172"/>
      <c r="M26" s="340" t="s">
        <v>8</v>
      </c>
      <c r="N26" s="341"/>
      <c r="O26" s="341"/>
      <c r="P26" s="341"/>
      <c r="Q26" s="341"/>
      <c r="R26" s="342"/>
      <c r="S26" s="162" t="s">
        <v>117</v>
      </c>
      <c r="T26" s="165">
        <v>2500000</v>
      </c>
      <c r="U26" s="166"/>
      <c r="X26" s="49"/>
      <c r="Y26" s="49"/>
      <c r="Z26" s="49"/>
    </row>
    <row r="27" spans="1:26" ht="15" customHeight="1">
      <c r="B27" s="287"/>
      <c r="C27" s="328"/>
      <c r="D27" s="329"/>
      <c r="E27" s="311"/>
      <c r="F27" s="3" t="s">
        <v>118</v>
      </c>
      <c r="G27" s="171">
        <v>0.15989999999999999</v>
      </c>
      <c r="H27" s="172"/>
      <c r="I27" s="108">
        <v>0.15240000000000001</v>
      </c>
      <c r="J27" s="108">
        <v>0.14990000000000001</v>
      </c>
      <c r="K27" s="171">
        <v>0.1399</v>
      </c>
      <c r="L27" s="172"/>
      <c r="M27" s="343"/>
      <c r="N27" s="344"/>
      <c r="O27" s="344"/>
      <c r="P27" s="344"/>
      <c r="Q27" s="344"/>
      <c r="R27" s="345"/>
      <c r="S27" s="163"/>
      <c r="T27" s="167"/>
      <c r="U27" s="168"/>
      <c r="X27" s="49"/>
      <c r="Y27" s="49"/>
      <c r="Z27" s="49"/>
    </row>
    <row r="28" spans="1:26" ht="15" customHeight="1">
      <c r="B28" s="287"/>
      <c r="C28" s="325"/>
      <c r="D28" s="326"/>
      <c r="E28" s="312"/>
      <c r="F28" s="3" t="s">
        <v>58</v>
      </c>
      <c r="G28" s="171">
        <v>0.1699</v>
      </c>
      <c r="H28" s="172"/>
      <c r="I28" s="108">
        <v>0.16239999999999999</v>
      </c>
      <c r="J28" s="108">
        <v>0.15989999999999999</v>
      </c>
      <c r="K28" s="171">
        <v>0.14990000000000001</v>
      </c>
      <c r="L28" s="172"/>
      <c r="M28" s="346"/>
      <c r="N28" s="347"/>
      <c r="O28" s="347"/>
      <c r="P28" s="347"/>
      <c r="Q28" s="347"/>
      <c r="R28" s="348"/>
      <c r="S28" s="164"/>
      <c r="T28" s="169"/>
      <c r="U28" s="170"/>
      <c r="X28" s="49"/>
      <c r="Y28" s="49"/>
      <c r="Z28" s="49"/>
    </row>
    <row r="29" spans="1:26" ht="34.5" customHeight="1">
      <c r="B29" s="287"/>
      <c r="C29" s="302" t="s">
        <v>49</v>
      </c>
      <c r="D29" s="303"/>
      <c r="E29" s="320" t="s">
        <v>19</v>
      </c>
      <c r="F29" s="21" t="s">
        <v>7</v>
      </c>
      <c r="G29" s="250">
        <v>0.16350000000000001</v>
      </c>
      <c r="H29" s="250"/>
      <c r="I29" s="85">
        <f t="shared" ref="I29:I30" si="11">G29-0.75%</f>
        <v>0.156</v>
      </c>
      <c r="J29" s="85">
        <f t="shared" ref="J29:J30" si="12">G29-1%</f>
        <v>0.1535</v>
      </c>
      <c r="K29" s="250">
        <f t="shared" si="2"/>
        <v>0.14850000000000002</v>
      </c>
      <c r="L29" s="250"/>
      <c r="M29" s="135" t="s">
        <v>8</v>
      </c>
      <c r="N29" s="136"/>
      <c r="O29" s="136"/>
      <c r="P29" s="136"/>
      <c r="Q29" s="136"/>
      <c r="R29" s="137"/>
      <c r="S29" s="229" t="s">
        <v>9</v>
      </c>
      <c r="T29" s="120" t="s">
        <v>10</v>
      </c>
      <c r="U29" s="120"/>
    </row>
    <row r="30" spans="1:26" ht="43.5" customHeight="1">
      <c r="B30" s="288"/>
      <c r="C30" s="307"/>
      <c r="D30" s="309"/>
      <c r="E30" s="320"/>
      <c r="F30" s="21" t="s">
        <v>42</v>
      </c>
      <c r="G30" s="250">
        <v>0.16700000000000001</v>
      </c>
      <c r="H30" s="250"/>
      <c r="I30" s="85">
        <f t="shared" si="11"/>
        <v>0.1595</v>
      </c>
      <c r="J30" s="85">
        <f t="shared" si="12"/>
        <v>0.157</v>
      </c>
      <c r="K30" s="250">
        <f t="shared" si="2"/>
        <v>0.15200000000000002</v>
      </c>
      <c r="L30" s="250"/>
      <c r="M30" s="141"/>
      <c r="N30" s="142"/>
      <c r="O30" s="142"/>
      <c r="P30" s="142"/>
      <c r="Q30" s="142"/>
      <c r="R30" s="143"/>
      <c r="S30" s="229"/>
      <c r="T30" s="120"/>
      <c r="U30" s="120"/>
    </row>
    <row r="31" spans="1:26" s="23" customFormat="1" ht="1.5" customHeight="1">
      <c r="A31" s="15"/>
      <c r="B31" s="83"/>
      <c r="C31" s="83"/>
      <c r="D31" s="83"/>
      <c r="E31" s="40"/>
      <c r="F31" s="15"/>
      <c r="G31" s="88"/>
      <c r="H31" s="88"/>
      <c r="I31" s="88"/>
      <c r="J31" s="88"/>
      <c r="K31" s="88"/>
      <c r="L31" s="88"/>
      <c r="M31" s="88"/>
      <c r="N31" s="88"/>
      <c r="O31" s="88"/>
      <c r="P31" s="88"/>
      <c r="Q31" s="88"/>
      <c r="R31" s="88"/>
      <c r="S31" s="10"/>
      <c r="T31" s="10"/>
      <c r="U31" s="10"/>
      <c r="V31" s="15"/>
      <c r="W31" s="15"/>
    </row>
    <row r="32" spans="1:26" ht="13.5" customHeight="1">
      <c r="B32" s="302" t="s">
        <v>65</v>
      </c>
      <c r="C32" s="241"/>
      <c r="D32" s="303"/>
      <c r="E32" s="310" t="s">
        <v>19</v>
      </c>
      <c r="F32" s="21" t="s">
        <v>29</v>
      </c>
      <c r="G32" s="327">
        <v>0.15490000000000001</v>
      </c>
      <c r="H32" s="327"/>
      <c r="I32" s="85">
        <f>G32-0.75%</f>
        <v>0.1474</v>
      </c>
      <c r="J32" s="85">
        <f>G32-1%</f>
        <v>0.1449</v>
      </c>
      <c r="K32" s="327">
        <v>0.12490000000000001</v>
      </c>
      <c r="L32" s="327"/>
      <c r="M32" s="219"/>
      <c r="N32" s="220"/>
      <c r="O32" s="220"/>
      <c r="P32" s="220"/>
      <c r="Q32" s="220"/>
      <c r="R32" s="221"/>
      <c r="S32" s="214" t="s">
        <v>9</v>
      </c>
      <c r="T32" s="148" t="s">
        <v>10</v>
      </c>
      <c r="U32" s="149"/>
    </row>
    <row r="33" spans="1:24" ht="13.5" customHeight="1">
      <c r="B33" s="307"/>
      <c r="C33" s="308"/>
      <c r="D33" s="309"/>
      <c r="E33" s="322"/>
      <c r="F33" s="21" t="s">
        <v>58</v>
      </c>
      <c r="G33" s="327">
        <v>0.16450000000000001</v>
      </c>
      <c r="H33" s="327"/>
      <c r="I33" s="85">
        <f>G33-0.75%</f>
        <v>0.157</v>
      </c>
      <c r="J33" s="85">
        <f>G33-1%</f>
        <v>0.1545</v>
      </c>
      <c r="K33" s="327">
        <v>0.14450000000000002</v>
      </c>
      <c r="L33" s="327"/>
      <c r="M33" s="222"/>
      <c r="N33" s="223"/>
      <c r="O33" s="223"/>
      <c r="P33" s="223"/>
      <c r="Q33" s="223"/>
      <c r="R33" s="224"/>
      <c r="S33" s="215"/>
      <c r="T33" s="196"/>
      <c r="U33" s="197"/>
    </row>
    <row r="34" spans="1:24" ht="1.5" customHeight="1">
      <c r="B34" s="11"/>
      <c r="C34" s="11"/>
      <c r="D34" s="11"/>
      <c r="E34" s="12"/>
      <c r="F34" s="13"/>
      <c r="G34" s="70"/>
      <c r="H34" s="70"/>
      <c r="I34" s="70"/>
      <c r="J34" s="70"/>
      <c r="K34" s="70"/>
      <c r="L34" s="70"/>
      <c r="M34" s="70"/>
      <c r="N34" s="70"/>
      <c r="O34" s="70"/>
      <c r="P34" s="70"/>
      <c r="Q34" s="70"/>
      <c r="R34" s="70"/>
      <c r="S34" s="14"/>
      <c r="T34" s="14"/>
      <c r="U34" s="14"/>
    </row>
    <row r="35" spans="1:24" s="47" customFormat="1" ht="19.5" customHeight="1">
      <c r="B35" s="122" t="s">
        <v>74</v>
      </c>
      <c r="C35" s="123"/>
      <c r="D35" s="124"/>
      <c r="E35" s="153" t="s">
        <v>19</v>
      </c>
      <c r="F35" s="4" t="s">
        <v>21</v>
      </c>
      <c r="G35" s="230">
        <v>0.154</v>
      </c>
      <c r="H35" s="231"/>
      <c r="I35" s="79">
        <f>G35-0.75%</f>
        <v>0.14649999999999999</v>
      </c>
      <c r="J35" s="79">
        <f>G35-1%</f>
        <v>0.14399999999999999</v>
      </c>
      <c r="K35" s="230">
        <f t="shared" ref="K35:K36" si="13">G35-1.5%</f>
        <v>0.13900000000000001</v>
      </c>
      <c r="L35" s="231"/>
      <c r="M35" s="198" t="s">
        <v>8</v>
      </c>
      <c r="N35" s="199"/>
      <c r="O35" s="199"/>
      <c r="P35" s="199"/>
      <c r="Q35" s="199"/>
      <c r="R35" s="200"/>
      <c r="S35" s="121" t="s">
        <v>22</v>
      </c>
      <c r="T35" s="120" t="s">
        <v>14</v>
      </c>
      <c r="U35" s="120"/>
    </row>
    <row r="36" spans="1:24" s="47" customFormat="1" ht="19.5" customHeight="1">
      <c r="B36" s="125"/>
      <c r="C36" s="126"/>
      <c r="D36" s="127"/>
      <c r="E36" s="155"/>
      <c r="F36" s="4" t="s">
        <v>23</v>
      </c>
      <c r="G36" s="230">
        <v>0.16400000000000001</v>
      </c>
      <c r="H36" s="231"/>
      <c r="I36" s="79">
        <f>G36-0.75%</f>
        <v>0.1565</v>
      </c>
      <c r="J36" s="79">
        <f>G36-1%</f>
        <v>0.154</v>
      </c>
      <c r="K36" s="230">
        <f t="shared" si="13"/>
        <v>0.14900000000000002</v>
      </c>
      <c r="L36" s="231"/>
      <c r="M36" s="201"/>
      <c r="N36" s="202"/>
      <c r="O36" s="202"/>
      <c r="P36" s="202"/>
      <c r="Q36" s="202"/>
      <c r="R36" s="203"/>
      <c r="S36" s="121"/>
      <c r="T36" s="120"/>
      <c r="U36" s="120"/>
    </row>
    <row r="37" spans="1:24" ht="1.5" customHeight="1">
      <c r="B37" s="11"/>
      <c r="C37" s="11"/>
      <c r="D37" s="11"/>
      <c r="E37" s="12"/>
      <c r="F37" s="13"/>
      <c r="G37" s="70"/>
      <c r="H37" s="70"/>
      <c r="I37" s="70"/>
      <c r="J37" s="70"/>
      <c r="K37" s="70"/>
      <c r="L37" s="70"/>
      <c r="M37" s="70"/>
      <c r="N37" s="70"/>
      <c r="O37" s="70"/>
      <c r="P37" s="70"/>
      <c r="Q37" s="70"/>
      <c r="R37" s="70"/>
      <c r="S37" s="14"/>
      <c r="T37" s="14"/>
      <c r="U37" s="14"/>
    </row>
    <row r="38" spans="1:24" s="47" customFormat="1" ht="21" customHeight="1">
      <c r="B38" s="122" t="s">
        <v>46</v>
      </c>
      <c r="C38" s="123"/>
      <c r="D38" s="124"/>
      <c r="E38" s="153" t="s">
        <v>19</v>
      </c>
      <c r="F38" s="22" t="s">
        <v>7</v>
      </c>
      <c r="G38" s="128">
        <v>0.189</v>
      </c>
      <c r="H38" s="129"/>
      <c r="I38" s="87">
        <f>G38-0.75%</f>
        <v>0.18149999999999999</v>
      </c>
      <c r="J38" s="87">
        <f>G38-1%</f>
        <v>0.17899999999999999</v>
      </c>
      <c r="K38" s="128">
        <f t="shared" ref="K38:K39" si="14">G38-1.5%</f>
        <v>0.17399999999999999</v>
      </c>
      <c r="L38" s="129"/>
      <c r="M38" s="130">
        <f>G38+3%</f>
        <v>0.219</v>
      </c>
      <c r="N38" s="131"/>
      <c r="O38" s="86">
        <f>M38-0.75%</f>
        <v>0.21149999999999999</v>
      </c>
      <c r="P38" s="86">
        <f>M38-1%</f>
        <v>0.20899999999999999</v>
      </c>
      <c r="Q38" s="130">
        <f t="shared" ref="Q38:Q39" si="15">M38-1.5%</f>
        <v>0.20400000000000001</v>
      </c>
      <c r="R38" s="131"/>
      <c r="S38" s="119" t="s">
        <v>9</v>
      </c>
      <c r="T38" s="120" t="s">
        <v>10</v>
      </c>
      <c r="U38" s="120"/>
    </row>
    <row r="39" spans="1:24" s="47" customFormat="1" ht="21" customHeight="1">
      <c r="B39" s="125"/>
      <c r="C39" s="126"/>
      <c r="D39" s="127"/>
      <c r="E39" s="155"/>
      <c r="F39" s="22" t="s">
        <v>42</v>
      </c>
      <c r="G39" s="128">
        <v>0.19700000000000001</v>
      </c>
      <c r="H39" s="129"/>
      <c r="I39" s="87">
        <f t="shared" ref="I39:I42" si="16">G39-0.75%</f>
        <v>0.1895</v>
      </c>
      <c r="J39" s="87">
        <f t="shared" ref="J39:J42" si="17">G39-1%</f>
        <v>0.187</v>
      </c>
      <c r="K39" s="128">
        <f t="shared" si="14"/>
        <v>0.182</v>
      </c>
      <c r="L39" s="129"/>
      <c r="M39" s="130">
        <f t="shared" ref="M39:M44" si="18">G39+3%</f>
        <v>0.22700000000000001</v>
      </c>
      <c r="N39" s="131"/>
      <c r="O39" s="86">
        <f t="shared" ref="O39:O42" si="19">M39-0.75%</f>
        <v>0.2195</v>
      </c>
      <c r="P39" s="86">
        <f t="shared" ref="P39:P42" si="20">M39-1%</f>
        <v>0.217</v>
      </c>
      <c r="Q39" s="130">
        <f t="shared" si="15"/>
        <v>0.21200000000000002</v>
      </c>
      <c r="R39" s="131"/>
      <c r="S39" s="119"/>
      <c r="T39" s="120"/>
      <c r="U39" s="120"/>
    </row>
    <row r="40" spans="1:24" s="47" customFormat="1" ht="14.25" customHeight="1">
      <c r="B40" s="122" t="s">
        <v>56</v>
      </c>
      <c r="C40" s="123"/>
      <c r="D40" s="124"/>
      <c r="E40" s="153" t="s">
        <v>19</v>
      </c>
      <c r="F40" s="4" t="s">
        <v>7</v>
      </c>
      <c r="G40" s="230">
        <v>0.16900000000000001</v>
      </c>
      <c r="H40" s="231"/>
      <c r="I40" s="111">
        <f t="shared" si="16"/>
        <v>0.1615</v>
      </c>
      <c r="J40" s="111">
        <f t="shared" si="17"/>
        <v>0.159</v>
      </c>
      <c r="K40" s="230">
        <f>G40-2%</f>
        <v>0.14900000000000002</v>
      </c>
      <c r="L40" s="231"/>
      <c r="M40" s="133">
        <f t="shared" ref="M40:M42" si="21">G40+3%</f>
        <v>0.19900000000000001</v>
      </c>
      <c r="N40" s="134"/>
      <c r="O40" s="43">
        <f t="shared" si="19"/>
        <v>0.1915</v>
      </c>
      <c r="P40" s="43">
        <f t="shared" si="20"/>
        <v>0.189</v>
      </c>
      <c r="Q40" s="133">
        <f>K40+3%</f>
        <v>0.17900000000000002</v>
      </c>
      <c r="R40" s="134"/>
      <c r="S40" s="162" t="s">
        <v>9</v>
      </c>
      <c r="T40" s="148" t="s">
        <v>10</v>
      </c>
      <c r="U40" s="149"/>
    </row>
    <row r="41" spans="1:24" s="47" customFormat="1" ht="14.25" customHeight="1">
      <c r="B41" s="349"/>
      <c r="C41" s="350"/>
      <c r="D41" s="351"/>
      <c r="E41" s="154"/>
      <c r="F41" s="4" t="s">
        <v>20</v>
      </c>
      <c r="G41" s="230">
        <v>0.189</v>
      </c>
      <c r="H41" s="231"/>
      <c r="I41" s="111">
        <f t="shared" si="16"/>
        <v>0.18149999999999999</v>
      </c>
      <c r="J41" s="111">
        <f t="shared" si="17"/>
        <v>0.17899999999999999</v>
      </c>
      <c r="K41" s="230">
        <f t="shared" ref="K41:K42" si="22">G41-2%</f>
        <v>0.16900000000000001</v>
      </c>
      <c r="L41" s="231"/>
      <c r="M41" s="133">
        <f t="shared" si="21"/>
        <v>0.219</v>
      </c>
      <c r="N41" s="134"/>
      <c r="O41" s="43">
        <f t="shared" si="19"/>
        <v>0.21149999999999999</v>
      </c>
      <c r="P41" s="43">
        <f t="shared" si="20"/>
        <v>0.20899999999999999</v>
      </c>
      <c r="Q41" s="133">
        <f t="shared" ref="Q41:Q42" si="23">K41+3%</f>
        <v>0.19900000000000001</v>
      </c>
      <c r="R41" s="134"/>
      <c r="S41" s="227"/>
      <c r="T41" s="150"/>
      <c r="U41" s="151"/>
    </row>
    <row r="42" spans="1:24" s="47" customFormat="1" ht="14.25" customHeight="1">
      <c r="B42" s="125"/>
      <c r="C42" s="126"/>
      <c r="D42" s="127"/>
      <c r="E42" s="155"/>
      <c r="F42" s="4" t="s">
        <v>43</v>
      </c>
      <c r="G42" s="230">
        <v>0.20399999999999999</v>
      </c>
      <c r="H42" s="231"/>
      <c r="I42" s="111">
        <f t="shared" si="16"/>
        <v>0.19649999999999998</v>
      </c>
      <c r="J42" s="111">
        <f t="shared" si="17"/>
        <v>0.19399999999999998</v>
      </c>
      <c r="K42" s="230">
        <f t="shared" si="22"/>
        <v>0.184</v>
      </c>
      <c r="L42" s="231"/>
      <c r="M42" s="133">
        <f t="shared" si="21"/>
        <v>0.23399999999999999</v>
      </c>
      <c r="N42" s="134"/>
      <c r="O42" s="43">
        <f t="shared" si="19"/>
        <v>0.22649999999999998</v>
      </c>
      <c r="P42" s="43">
        <f t="shared" si="20"/>
        <v>0.22399999999999998</v>
      </c>
      <c r="Q42" s="133">
        <f t="shared" si="23"/>
        <v>0.214</v>
      </c>
      <c r="R42" s="134"/>
      <c r="S42" s="228"/>
      <c r="T42" s="196"/>
      <c r="U42" s="197"/>
    </row>
    <row r="43" spans="1:24" s="47" customFormat="1" ht="2.25" customHeight="1">
      <c r="A43" s="1"/>
      <c r="B43" s="11"/>
      <c r="C43" s="11"/>
      <c r="D43" s="11"/>
      <c r="E43" s="12"/>
      <c r="F43" s="13"/>
      <c r="G43" s="112"/>
      <c r="H43" s="112"/>
      <c r="I43" s="112"/>
      <c r="J43" s="112"/>
      <c r="K43" s="112"/>
      <c r="L43" s="112"/>
      <c r="M43" s="112"/>
      <c r="N43" s="112"/>
      <c r="O43" s="112"/>
      <c r="P43" s="112"/>
      <c r="Q43" s="112"/>
      <c r="R43" s="112"/>
      <c r="S43" s="14"/>
      <c r="T43" s="14"/>
      <c r="U43" s="14"/>
      <c r="V43" s="1"/>
      <c r="W43" s="1"/>
      <c r="X43" s="1"/>
    </row>
    <row r="44" spans="1:24" s="47" customFormat="1" ht="17.25" customHeight="1">
      <c r="B44" s="122" t="s">
        <v>34</v>
      </c>
      <c r="C44" s="123"/>
      <c r="D44" s="124"/>
      <c r="E44" s="121" t="s">
        <v>19</v>
      </c>
      <c r="F44" s="358" t="s">
        <v>31</v>
      </c>
      <c r="G44" s="237">
        <v>0.16900000000000001</v>
      </c>
      <c r="H44" s="237"/>
      <c r="I44" s="234">
        <f>G44-0.75%</f>
        <v>0.1615</v>
      </c>
      <c r="J44" s="234">
        <f>G44-1%</f>
        <v>0.159</v>
      </c>
      <c r="K44" s="237">
        <f>G44-2%</f>
        <v>0.14900000000000002</v>
      </c>
      <c r="L44" s="237"/>
      <c r="M44" s="246">
        <f t="shared" si="18"/>
        <v>0.19900000000000001</v>
      </c>
      <c r="N44" s="246"/>
      <c r="O44" s="216">
        <f>M44-0.75%</f>
        <v>0.1915</v>
      </c>
      <c r="P44" s="216">
        <f>M44-1%</f>
        <v>0.189</v>
      </c>
      <c r="Q44" s="246">
        <f>K44+3%</f>
        <v>0.17900000000000002</v>
      </c>
      <c r="R44" s="246"/>
      <c r="S44" s="213" t="s">
        <v>9</v>
      </c>
      <c r="T44" s="120" t="s">
        <v>10</v>
      </c>
      <c r="U44" s="120"/>
    </row>
    <row r="45" spans="1:24" s="47" customFormat="1" ht="17.25" customHeight="1">
      <c r="B45" s="349"/>
      <c r="C45" s="350"/>
      <c r="D45" s="351"/>
      <c r="E45" s="121"/>
      <c r="F45" s="358"/>
      <c r="G45" s="237"/>
      <c r="H45" s="237"/>
      <c r="I45" s="235"/>
      <c r="J45" s="235"/>
      <c r="K45" s="237"/>
      <c r="L45" s="237"/>
      <c r="M45" s="246"/>
      <c r="N45" s="246"/>
      <c r="O45" s="217"/>
      <c r="P45" s="217"/>
      <c r="Q45" s="246"/>
      <c r="R45" s="246"/>
      <c r="S45" s="213"/>
      <c r="T45" s="120"/>
      <c r="U45" s="120"/>
    </row>
    <row r="46" spans="1:24" s="47" customFormat="1" ht="19.2" customHeight="1">
      <c r="B46" s="125"/>
      <c r="C46" s="126"/>
      <c r="D46" s="127"/>
      <c r="E46" s="121"/>
      <c r="F46" s="358"/>
      <c r="G46" s="237"/>
      <c r="H46" s="237"/>
      <c r="I46" s="236"/>
      <c r="J46" s="236"/>
      <c r="K46" s="237"/>
      <c r="L46" s="237"/>
      <c r="M46" s="246"/>
      <c r="N46" s="246"/>
      <c r="O46" s="218"/>
      <c r="P46" s="218"/>
      <c r="Q46" s="246"/>
      <c r="R46" s="246"/>
      <c r="S46" s="213"/>
      <c r="T46" s="120"/>
      <c r="U46" s="120"/>
    </row>
    <row r="47" spans="1:24" s="47" customFormat="1" ht="21.6" customHeight="1">
      <c r="B47" s="122" t="s">
        <v>125</v>
      </c>
      <c r="C47" s="123"/>
      <c r="D47" s="124"/>
      <c r="E47" s="121" t="s">
        <v>19</v>
      </c>
      <c r="F47" s="22" t="s">
        <v>95</v>
      </c>
      <c r="G47" s="128">
        <v>0.16900000000000001</v>
      </c>
      <c r="H47" s="129"/>
      <c r="I47" s="113">
        <v>0.1615</v>
      </c>
      <c r="J47" s="113">
        <v>0.159</v>
      </c>
      <c r="K47" s="128">
        <v>0.14899999999999999</v>
      </c>
      <c r="L47" s="129"/>
      <c r="M47" s="130">
        <v>0.19900000000000001</v>
      </c>
      <c r="N47" s="131"/>
      <c r="O47" s="114">
        <v>0.1915</v>
      </c>
      <c r="P47" s="114">
        <v>0.189</v>
      </c>
      <c r="Q47" s="130">
        <v>0.17899999999999999</v>
      </c>
      <c r="R47" s="131"/>
      <c r="S47" s="119" t="s">
        <v>124</v>
      </c>
      <c r="T47" s="120" t="s">
        <v>10</v>
      </c>
      <c r="U47" s="120"/>
    </row>
    <row r="48" spans="1:24" s="47" customFormat="1" ht="21" customHeight="1">
      <c r="B48" s="125"/>
      <c r="C48" s="126"/>
      <c r="D48" s="127"/>
      <c r="E48" s="121"/>
      <c r="F48" s="22" t="s">
        <v>90</v>
      </c>
      <c r="G48" s="128">
        <v>0.17899999999999999</v>
      </c>
      <c r="H48" s="129"/>
      <c r="I48" s="113">
        <v>0.17150000000000001</v>
      </c>
      <c r="J48" s="113">
        <v>0.16900000000000001</v>
      </c>
      <c r="K48" s="128">
        <v>0.159</v>
      </c>
      <c r="L48" s="129"/>
      <c r="M48" s="130">
        <v>0.20899999999999999</v>
      </c>
      <c r="N48" s="131"/>
      <c r="O48" s="114">
        <v>0.20150000000000001</v>
      </c>
      <c r="P48" s="114">
        <v>0.19900000000000001</v>
      </c>
      <c r="Q48" s="130">
        <v>0.189</v>
      </c>
      <c r="R48" s="131"/>
      <c r="S48" s="119"/>
      <c r="T48" s="120"/>
      <c r="U48" s="120"/>
    </row>
    <row r="49" spans="1:23" ht="16.5" customHeight="1">
      <c r="B49" s="313" t="s">
        <v>89</v>
      </c>
      <c r="C49" s="313"/>
      <c r="D49" s="99" t="s">
        <v>106</v>
      </c>
      <c r="E49" s="289" t="s">
        <v>19</v>
      </c>
      <c r="F49" s="31" t="s">
        <v>29</v>
      </c>
      <c r="G49" s="239">
        <v>0.1699</v>
      </c>
      <c r="H49" s="239"/>
      <c r="I49" s="94">
        <f>G49-0.75%</f>
        <v>0.16239999999999999</v>
      </c>
      <c r="J49" s="94">
        <f>G49-1%</f>
        <v>0.15989999999999999</v>
      </c>
      <c r="K49" s="239">
        <f>G49-2%</f>
        <v>0.14990000000000001</v>
      </c>
      <c r="L49" s="239"/>
      <c r="M49" s="204" t="s">
        <v>8</v>
      </c>
      <c r="N49" s="205"/>
      <c r="O49" s="205"/>
      <c r="P49" s="205"/>
      <c r="Q49" s="205"/>
      <c r="R49" s="206"/>
      <c r="S49" s="132" t="s">
        <v>9</v>
      </c>
      <c r="T49" s="132" t="s">
        <v>10</v>
      </c>
      <c r="U49" s="132"/>
    </row>
    <row r="50" spans="1:23" ht="24.75" customHeight="1">
      <c r="B50" s="313"/>
      <c r="C50" s="313"/>
      <c r="D50" s="115" t="s">
        <v>71</v>
      </c>
      <c r="E50" s="289"/>
      <c r="F50" s="31" t="s">
        <v>29</v>
      </c>
      <c r="G50" s="239">
        <v>0.16489999999999999</v>
      </c>
      <c r="H50" s="239"/>
      <c r="I50" s="94">
        <f t="shared" ref="I50:I52" si="24">G50-0.75%</f>
        <v>0.15739999999999998</v>
      </c>
      <c r="J50" s="94">
        <f t="shared" ref="J50:J52" si="25">G50-1%</f>
        <v>0.15489999999999998</v>
      </c>
      <c r="K50" s="239">
        <f>G50-2%</f>
        <v>0.1449</v>
      </c>
      <c r="L50" s="239"/>
      <c r="M50" s="207"/>
      <c r="N50" s="208"/>
      <c r="O50" s="208"/>
      <c r="P50" s="208"/>
      <c r="Q50" s="208"/>
      <c r="R50" s="209"/>
      <c r="S50" s="132"/>
      <c r="T50" s="132"/>
      <c r="U50" s="132"/>
    </row>
    <row r="51" spans="1:23" ht="18" customHeight="1">
      <c r="B51" s="313"/>
      <c r="C51" s="313"/>
      <c r="D51" s="289" t="s">
        <v>127</v>
      </c>
      <c r="E51" s="289"/>
      <c r="F51" s="31" t="s">
        <v>7</v>
      </c>
      <c r="G51" s="239">
        <v>0.15989999999999999</v>
      </c>
      <c r="H51" s="239"/>
      <c r="I51" s="94">
        <f t="shared" si="24"/>
        <v>0.15239999999999998</v>
      </c>
      <c r="J51" s="94">
        <f t="shared" si="25"/>
        <v>0.14989999999999998</v>
      </c>
      <c r="K51" s="239">
        <f>G51-2%</f>
        <v>0.1399</v>
      </c>
      <c r="L51" s="239"/>
      <c r="M51" s="207"/>
      <c r="N51" s="208"/>
      <c r="O51" s="208"/>
      <c r="P51" s="208"/>
      <c r="Q51" s="208"/>
      <c r="R51" s="209"/>
      <c r="S51" s="132"/>
      <c r="T51" s="132"/>
      <c r="U51" s="132"/>
    </row>
    <row r="52" spans="1:23" ht="18.75" customHeight="1">
      <c r="B52" s="313"/>
      <c r="C52" s="313"/>
      <c r="D52" s="289"/>
      <c r="E52" s="289"/>
      <c r="F52" s="31" t="s">
        <v>29</v>
      </c>
      <c r="G52" s="239">
        <v>0.16689999999999999</v>
      </c>
      <c r="H52" s="239"/>
      <c r="I52" s="94">
        <f t="shared" si="24"/>
        <v>0.15939999999999999</v>
      </c>
      <c r="J52" s="94">
        <f t="shared" si="25"/>
        <v>0.15689999999999998</v>
      </c>
      <c r="K52" s="239">
        <f>G52-2%</f>
        <v>0.1469</v>
      </c>
      <c r="L52" s="239"/>
      <c r="M52" s="210"/>
      <c r="N52" s="211"/>
      <c r="O52" s="211"/>
      <c r="P52" s="211"/>
      <c r="Q52" s="211"/>
      <c r="R52" s="212"/>
      <c r="S52" s="132"/>
      <c r="T52" s="132"/>
      <c r="U52" s="132"/>
    </row>
    <row r="53" spans="1:23" ht="2.25" customHeight="1">
      <c r="A53" s="25"/>
      <c r="B53" s="117"/>
      <c r="C53" s="24"/>
      <c r="D53" s="24"/>
      <c r="E53" s="41"/>
      <c r="F53" s="26"/>
      <c r="G53" s="27"/>
      <c r="H53" s="27"/>
      <c r="I53" s="27"/>
      <c r="J53" s="27"/>
      <c r="K53" s="28"/>
      <c r="L53" s="28"/>
      <c r="M53" s="9"/>
      <c r="N53" s="9"/>
      <c r="O53" s="9"/>
      <c r="P53" s="9"/>
      <c r="Q53" s="9"/>
      <c r="R53" s="9"/>
      <c r="S53" s="10"/>
      <c r="T53" s="10"/>
      <c r="U53" s="10"/>
    </row>
    <row r="54" spans="1:23" ht="15.75" customHeight="1">
      <c r="A54" s="25"/>
      <c r="B54" s="122" t="s">
        <v>77</v>
      </c>
      <c r="C54" s="123"/>
      <c r="D54" s="124"/>
      <c r="E54" s="153" t="s">
        <v>19</v>
      </c>
      <c r="F54" s="4" t="s">
        <v>7</v>
      </c>
      <c r="G54" s="230">
        <f>K54+3%</f>
        <v>0.16900000000000001</v>
      </c>
      <c r="H54" s="231"/>
      <c r="I54" s="79">
        <f>G54-0.75%</f>
        <v>0.1615</v>
      </c>
      <c r="J54" s="79">
        <f>G54-1%</f>
        <v>0.159</v>
      </c>
      <c r="K54" s="230">
        <v>0.13900000000000001</v>
      </c>
      <c r="L54" s="231"/>
      <c r="M54" s="133">
        <f>G54+3%</f>
        <v>0.19900000000000001</v>
      </c>
      <c r="N54" s="134"/>
      <c r="O54" s="43">
        <f>I54+3%</f>
        <v>0.1915</v>
      </c>
      <c r="P54" s="43">
        <f>J54+3%</f>
        <v>0.189</v>
      </c>
      <c r="Q54" s="133">
        <f>K54+3%</f>
        <v>0.16900000000000001</v>
      </c>
      <c r="R54" s="134"/>
      <c r="S54" s="162" t="s">
        <v>9</v>
      </c>
      <c r="T54" s="148" t="s">
        <v>10</v>
      </c>
      <c r="U54" s="149"/>
    </row>
    <row r="55" spans="1:23" ht="15.75" customHeight="1">
      <c r="A55" s="25"/>
      <c r="B55" s="349"/>
      <c r="C55" s="350"/>
      <c r="D55" s="351"/>
      <c r="E55" s="154"/>
      <c r="F55" s="4" t="s">
        <v>20</v>
      </c>
      <c r="G55" s="230">
        <f t="shared" ref="G55:G56" si="26">K55+3%</f>
        <v>0.17899999999999999</v>
      </c>
      <c r="H55" s="231"/>
      <c r="I55" s="79">
        <f t="shared" ref="I55:I56" si="27">G55-0.75%</f>
        <v>0.17149999999999999</v>
      </c>
      <c r="J55" s="79">
        <f t="shared" ref="J55:J56" si="28">G55-1%</f>
        <v>0.16899999999999998</v>
      </c>
      <c r="K55" s="230">
        <v>0.14899999999999999</v>
      </c>
      <c r="L55" s="231"/>
      <c r="M55" s="133">
        <f t="shared" ref="M55:M56" si="29">G55+3%</f>
        <v>0.20899999999999999</v>
      </c>
      <c r="N55" s="134"/>
      <c r="O55" s="43">
        <f t="shared" ref="O55:Q56" si="30">I55+3%</f>
        <v>0.20149999999999998</v>
      </c>
      <c r="P55" s="43">
        <f t="shared" si="30"/>
        <v>0.19899999999999998</v>
      </c>
      <c r="Q55" s="133">
        <f t="shared" si="30"/>
        <v>0.17899999999999999</v>
      </c>
      <c r="R55" s="134"/>
      <c r="S55" s="227"/>
      <c r="T55" s="150"/>
      <c r="U55" s="151"/>
    </row>
    <row r="56" spans="1:23" ht="15.75" customHeight="1">
      <c r="A56" s="25"/>
      <c r="B56" s="125"/>
      <c r="C56" s="126"/>
      <c r="D56" s="127"/>
      <c r="E56" s="155"/>
      <c r="F56" s="4" t="s">
        <v>43</v>
      </c>
      <c r="G56" s="230">
        <f t="shared" si="26"/>
        <v>0.19900000000000001</v>
      </c>
      <c r="H56" s="231"/>
      <c r="I56" s="79">
        <f t="shared" si="27"/>
        <v>0.1915</v>
      </c>
      <c r="J56" s="79">
        <f t="shared" si="28"/>
        <v>0.189</v>
      </c>
      <c r="K56" s="230">
        <v>0.16900000000000001</v>
      </c>
      <c r="L56" s="231"/>
      <c r="M56" s="133">
        <f t="shared" si="29"/>
        <v>0.22900000000000001</v>
      </c>
      <c r="N56" s="134"/>
      <c r="O56" s="43">
        <f t="shared" si="30"/>
        <v>0.2215</v>
      </c>
      <c r="P56" s="43">
        <f t="shared" si="30"/>
        <v>0.219</v>
      </c>
      <c r="Q56" s="133">
        <f t="shared" si="30"/>
        <v>0.19900000000000001</v>
      </c>
      <c r="R56" s="134"/>
      <c r="S56" s="228"/>
      <c r="T56" s="196"/>
      <c r="U56" s="197"/>
    </row>
    <row r="57" spans="1:23" s="23" customFormat="1" ht="1.5" customHeight="1">
      <c r="A57" s="15"/>
      <c r="B57" s="116"/>
      <c r="C57" s="116"/>
      <c r="D57" s="116"/>
      <c r="E57" s="40"/>
      <c r="F57" s="15"/>
      <c r="G57" s="88"/>
      <c r="H57" s="88"/>
      <c r="I57" s="88"/>
      <c r="J57" s="88"/>
      <c r="K57" s="88"/>
      <c r="L57" s="88"/>
      <c r="M57" s="88"/>
      <c r="N57" s="88"/>
      <c r="O57" s="88"/>
      <c r="P57" s="88"/>
      <c r="Q57" s="88"/>
      <c r="R57" s="88"/>
      <c r="S57" s="10"/>
      <c r="T57" s="10"/>
      <c r="U57" s="10"/>
      <c r="V57" s="15"/>
      <c r="W57" s="15"/>
    </row>
    <row r="58" spans="1:23" s="47" customFormat="1" ht="12" customHeight="1">
      <c r="B58" s="156" t="s">
        <v>39</v>
      </c>
      <c r="C58" s="144"/>
      <c r="D58" s="145"/>
      <c r="E58" s="249" t="s">
        <v>1</v>
      </c>
      <c r="F58" s="259" t="s">
        <v>2</v>
      </c>
      <c r="G58" s="368" t="s">
        <v>16</v>
      </c>
      <c r="H58" s="368"/>
      <c r="I58" s="368"/>
      <c r="J58" s="368"/>
      <c r="K58" s="368"/>
      <c r="L58" s="368"/>
      <c r="M58" s="144" t="s">
        <v>60</v>
      </c>
      <c r="N58" s="144"/>
      <c r="O58" s="144"/>
      <c r="P58" s="144"/>
      <c r="Q58" s="144"/>
      <c r="R58" s="145"/>
      <c r="S58" s="152" t="s">
        <v>3</v>
      </c>
      <c r="T58" s="152" t="s">
        <v>4</v>
      </c>
      <c r="U58" s="152"/>
      <c r="W58" s="195"/>
    </row>
    <row r="59" spans="1:23" s="47" customFormat="1" ht="12.75" customHeight="1">
      <c r="B59" s="157"/>
      <c r="C59" s="158"/>
      <c r="D59" s="159"/>
      <c r="E59" s="249"/>
      <c r="F59" s="259"/>
      <c r="G59" s="152" t="s">
        <v>33</v>
      </c>
      <c r="H59" s="152"/>
      <c r="I59" s="152"/>
      <c r="J59" s="152" t="s">
        <v>81</v>
      </c>
      <c r="K59" s="152"/>
      <c r="L59" s="152"/>
      <c r="M59" s="146"/>
      <c r="N59" s="146"/>
      <c r="O59" s="146"/>
      <c r="P59" s="146"/>
      <c r="Q59" s="146"/>
      <c r="R59" s="147"/>
      <c r="S59" s="152"/>
      <c r="T59" s="152"/>
      <c r="U59" s="152"/>
      <c r="W59" s="195"/>
    </row>
    <row r="60" spans="1:23" ht="13.5" customHeight="1">
      <c r="B60" s="302" t="s">
        <v>128</v>
      </c>
      <c r="C60" s="241"/>
      <c r="D60" s="303"/>
      <c r="E60" s="310" t="s">
        <v>19</v>
      </c>
      <c r="F60" s="3" t="s">
        <v>21</v>
      </c>
      <c r="G60" s="171">
        <v>0.14799999999999999</v>
      </c>
      <c r="H60" s="282"/>
      <c r="I60" s="172"/>
      <c r="J60" s="171">
        <f>G60-2.5%</f>
        <v>0.123</v>
      </c>
      <c r="K60" s="282"/>
      <c r="L60" s="172"/>
      <c r="M60" s="135" t="s">
        <v>8</v>
      </c>
      <c r="N60" s="136"/>
      <c r="O60" s="136"/>
      <c r="P60" s="136"/>
      <c r="Q60" s="136"/>
      <c r="R60" s="137"/>
      <c r="S60" s="162" t="s">
        <v>82</v>
      </c>
      <c r="T60" s="148" t="s">
        <v>14</v>
      </c>
      <c r="U60" s="149"/>
    </row>
    <row r="61" spans="1:23" ht="13.5" customHeight="1">
      <c r="B61" s="304"/>
      <c r="C61" s="305"/>
      <c r="D61" s="306"/>
      <c r="E61" s="321"/>
      <c r="F61" s="3" t="s">
        <v>80</v>
      </c>
      <c r="G61" s="171">
        <v>0.14799999999999999</v>
      </c>
      <c r="H61" s="282"/>
      <c r="I61" s="172"/>
      <c r="J61" s="171">
        <f t="shared" ref="J61:J67" si="31">G61-2.5%</f>
        <v>0.123</v>
      </c>
      <c r="K61" s="282"/>
      <c r="L61" s="172"/>
      <c r="M61" s="138"/>
      <c r="N61" s="139"/>
      <c r="O61" s="139"/>
      <c r="P61" s="139"/>
      <c r="Q61" s="139"/>
      <c r="R61" s="140"/>
      <c r="S61" s="227"/>
      <c r="T61" s="150"/>
      <c r="U61" s="151"/>
    </row>
    <row r="62" spans="1:23" ht="13.5" customHeight="1">
      <c r="B62" s="304"/>
      <c r="C62" s="305"/>
      <c r="D62" s="306"/>
      <c r="E62" s="321"/>
      <c r="F62" s="3" t="s">
        <v>79</v>
      </c>
      <c r="G62" s="171">
        <v>0.153</v>
      </c>
      <c r="H62" s="282"/>
      <c r="I62" s="172"/>
      <c r="J62" s="171">
        <f t="shared" si="31"/>
        <v>0.128</v>
      </c>
      <c r="K62" s="282"/>
      <c r="L62" s="172"/>
      <c r="M62" s="138"/>
      <c r="N62" s="139"/>
      <c r="O62" s="139"/>
      <c r="P62" s="139"/>
      <c r="Q62" s="139"/>
      <c r="R62" s="140"/>
      <c r="S62" s="227"/>
      <c r="T62" s="150"/>
      <c r="U62" s="151"/>
    </row>
    <row r="63" spans="1:23" ht="13.5" customHeight="1">
      <c r="B63" s="307"/>
      <c r="C63" s="308"/>
      <c r="D63" s="309"/>
      <c r="E63" s="322"/>
      <c r="F63" s="3" t="s">
        <v>58</v>
      </c>
      <c r="G63" s="171">
        <v>0.16800000000000001</v>
      </c>
      <c r="H63" s="282"/>
      <c r="I63" s="172"/>
      <c r="J63" s="171">
        <f t="shared" ref="J63" si="32">G63-2.5%</f>
        <v>0.14300000000000002</v>
      </c>
      <c r="K63" s="282"/>
      <c r="L63" s="172"/>
      <c r="M63" s="141"/>
      <c r="N63" s="142"/>
      <c r="O63" s="142"/>
      <c r="P63" s="142"/>
      <c r="Q63" s="142"/>
      <c r="R63" s="143"/>
      <c r="S63" s="228"/>
      <c r="T63" s="196"/>
      <c r="U63" s="197"/>
    </row>
    <row r="64" spans="1:23" ht="13.5" customHeight="1">
      <c r="B64" s="367" t="s">
        <v>129</v>
      </c>
      <c r="C64" s="367"/>
      <c r="D64" s="367"/>
      <c r="E64" s="320" t="s">
        <v>19</v>
      </c>
      <c r="F64" s="3" t="s">
        <v>21</v>
      </c>
      <c r="G64" s="171">
        <v>0.13800000000000001</v>
      </c>
      <c r="H64" s="282"/>
      <c r="I64" s="172"/>
      <c r="J64" s="171">
        <f t="shared" si="31"/>
        <v>0.11300000000000002</v>
      </c>
      <c r="K64" s="282"/>
      <c r="L64" s="172"/>
      <c r="M64" s="238" t="s">
        <v>86</v>
      </c>
      <c r="N64" s="238"/>
      <c r="O64" s="238"/>
      <c r="P64" s="238"/>
      <c r="Q64" s="238"/>
      <c r="R64" s="238"/>
      <c r="S64" s="213" t="s">
        <v>85</v>
      </c>
      <c r="T64" s="148" t="s">
        <v>14</v>
      </c>
      <c r="U64" s="149"/>
    </row>
    <row r="65" spans="1:21" ht="13.5" customHeight="1">
      <c r="B65" s="367"/>
      <c r="C65" s="367"/>
      <c r="D65" s="367"/>
      <c r="E65" s="320"/>
      <c r="F65" s="3" t="s">
        <v>80</v>
      </c>
      <c r="G65" s="171">
        <v>0.13800000000000001</v>
      </c>
      <c r="H65" s="282"/>
      <c r="I65" s="172"/>
      <c r="J65" s="171">
        <f t="shared" si="31"/>
        <v>0.11300000000000002</v>
      </c>
      <c r="K65" s="282"/>
      <c r="L65" s="172"/>
      <c r="M65" s="238"/>
      <c r="N65" s="238"/>
      <c r="O65" s="238"/>
      <c r="P65" s="238"/>
      <c r="Q65" s="238"/>
      <c r="R65" s="238"/>
      <c r="S65" s="213"/>
      <c r="T65" s="150"/>
      <c r="U65" s="151"/>
    </row>
    <row r="66" spans="1:21" ht="13.5" customHeight="1">
      <c r="B66" s="367"/>
      <c r="C66" s="367"/>
      <c r="D66" s="367"/>
      <c r="E66" s="320"/>
      <c r="F66" s="3" t="s">
        <v>79</v>
      </c>
      <c r="G66" s="171">
        <v>0.14299999999999999</v>
      </c>
      <c r="H66" s="282"/>
      <c r="I66" s="172"/>
      <c r="J66" s="171">
        <f t="shared" si="31"/>
        <v>0.11799999999999999</v>
      </c>
      <c r="K66" s="282"/>
      <c r="L66" s="172"/>
      <c r="M66" s="238"/>
      <c r="N66" s="238"/>
      <c r="O66" s="238"/>
      <c r="P66" s="238"/>
      <c r="Q66" s="238"/>
      <c r="R66" s="238"/>
      <c r="S66" s="213"/>
      <c r="T66" s="150"/>
      <c r="U66" s="151"/>
    </row>
    <row r="67" spans="1:21" ht="13.5" customHeight="1">
      <c r="B67" s="367"/>
      <c r="C67" s="367"/>
      <c r="D67" s="367"/>
      <c r="E67" s="320"/>
      <c r="F67" s="66" t="s">
        <v>58</v>
      </c>
      <c r="G67" s="283">
        <v>0.158</v>
      </c>
      <c r="H67" s="284"/>
      <c r="I67" s="285"/>
      <c r="J67" s="171">
        <f t="shared" si="31"/>
        <v>0.13300000000000001</v>
      </c>
      <c r="K67" s="282"/>
      <c r="L67" s="172"/>
      <c r="M67" s="238"/>
      <c r="N67" s="238"/>
      <c r="O67" s="238"/>
      <c r="P67" s="238"/>
      <c r="Q67" s="238"/>
      <c r="R67" s="238"/>
      <c r="S67" s="213"/>
      <c r="T67" s="150"/>
      <c r="U67" s="151"/>
    </row>
    <row r="68" spans="1:21" ht="3" customHeight="1">
      <c r="B68" s="103"/>
      <c r="C68" s="104"/>
      <c r="D68" s="241"/>
      <c r="E68" s="242"/>
      <c r="F68" s="242"/>
      <c r="G68" s="242"/>
      <c r="H68" s="242"/>
      <c r="I68" s="242"/>
      <c r="J68" s="242"/>
      <c r="K68" s="242"/>
      <c r="L68" s="242"/>
      <c r="M68" s="242"/>
      <c r="N68" s="242"/>
      <c r="O68" s="242"/>
      <c r="P68" s="242"/>
      <c r="Q68" s="242"/>
      <c r="R68" s="242"/>
      <c r="S68" s="243"/>
      <c r="T68" s="101"/>
      <c r="U68" s="102"/>
    </row>
    <row r="69" spans="1:21" ht="13.5" customHeight="1">
      <c r="B69" s="290" t="s">
        <v>39</v>
      </c>
      <c r="C69" s="291"/>
      <c r="D69" s="292"/>
      <c r="E69" s="299" t="s">
        <v>1</v>
      </c>
      <c r="F69" s="469" t="s">
        <v>2</v>
      </c>
      <c r="G69" s="368" t="s">
        <v>16</v>
      </c>
      <c r="H69" s="368"/>
      <c r="I69" s="368"/>
      <c r="J69" s="368"/>
      <c r="K69" s="368"/>
      <c r="L69" s="368"/>
      <c r="M69" s="475" t="s">
        <v>60</v>
      </c>
      <c r="N69" s="476"/>
      <c r="O69" s="476"/>
      <c r="P69" s="476"/>
      <c r="Q69" s="476"/>
      <c r="R69" s="476"/>
      <c r="S69" s="477" t="s">
        <v>3</v>
      </c>
      <c r="T69" s="477" t="s">
        <v>4</v>
      </c>
      <c r="U69" s="476"/>
    </row>
    <row r="70" spans="1:21" ht="13.5" customHeight="1">
      <c r="B70" s="293"/>
      <c r="C70" s="294"/>
      <c r="D70" s="295"/>
      <c r="E70" s="300"/>
      <c r="F70" s="473"/>
      <c r="G70" s="487" t="s">
        <v>112</v>
      </c>
      <c r="H70" s="488"/>
      <c r="I70" s="489"/>
      <c r="J70" s="487" t="s">
        <v>113</v>
      </c>
      <c r="K70" s="488"/>
      <c r="L70" s="489"/>
      <c r="M70" s="476"/>
      <c r="N70" s="476"/>
      <c r="O70" s="476"/>
      <c r="P70" s="476"/>
      <c r="Q70" s="476"/>
      <c r="R70" s="476"/>
      <c r="S70" s="476"/>
      <c r="T70" s="476"/>
      <c r="U70" s="476"/>
    </row>
    <row r="71" spans="1:21" ht="30" customHeight="1">
      <c r="B71" s="296"/>
      <c r="C71" s="297"/>
      <c r="D71" s="298"/>
      <c r="E71" s="301"/>
      <c r="F71" s="474"/>
      <c r="G71" s="485" t="s">
        <v>33</v>
      </c>
      <c r="H71" s="486"/>
      <c r="I71" s="106" t="s">
        <v>111</v>
      </c>
      <c r="J71" s="485" t="s">
        <v>33</v>
      </c>
      <c r="K71" s="486"/>
      <c r="L71" s="106" t="s">
        <v>111</v>
      </c>
      <c r="M71" s="476"/>
      <c r="N71" s="476"/>
      <c r="O71" s="476"/>
      <c r="P71" s="476"/>
      <c r="Q71" s="476"/>
      <c r="R71" s="476"/>
      <c r="S71" s="476"/>
      <c r="T71" s="476"/>
      <c r="U71" s="476"/>
    </row>
    <row r="72" spans="1:21" ht="13.5" customHeight="1">
      <c r="B72" s="302" t="s">
        <v>130</v>
      </c>
      <c r="C72" s="241"/>
      <c r="D72" s="303"/>
      <c r="E72" s="310" t="s">
        <v>19</v>
      </c>
      <c r="F72" s="3" t="s">
        <v>21</v>
      </c>
      <c r="G72" s="239">
        <v>0.13800000000000001</v>
      </c>
      <c r="H72" s="484"/>
      <c r="I72" s="107">
        <v>0.113</v>
      </c>
      <c r="J72" s="239">
        <v>0.14799999999999999</v>
      </c>
      <c r="K72" s="484"/>
      <c r="L72" s="107">
        <v>0.123</v>
      </c>
      <c r="M72" s="478" t="s">
        <v>8</v>
      </c>
      <c r="N72" s="479"/>
      <c r="O72" s="479"/>
      <c r="P72" s="479"/>
      <c r="Q72" s="479"/>
      <c r="R72" s="480"/>
      <c r="S72" s="213" t="s">
        <v>110</v>
      </c>
      <c r="T72" s="148" t="s">
        <v>14</v>
      </c>
      <c r="U72" s="149"/>
    </row>
    <row r="73" spans="1:21" ht="16.2" customHeight="1">
      <c r="B73" s="304"/>
      <c r="C73" s="305"/>
      <c r="D73" s="306"/>
      <c r="E73" s="311"/>
      <c r="F73" s="3" t="s">
        <v>80</v>
      </c>
      <c r="G73" s="239">
        <v>0.13800000000000001</v>
      </c>
      <c r="H73" s="484"/>
      <c r="I73" s="107">
        <v>0.113</v>
      </c>
      <c r="J73" s="239">
        <v>0.14799999999999999</v>
      </c>
      <c r="K73" s="484"/>
      <c r="L73" s="107">
        <v>0.123</v>
      </c>
      <c r="M73" s="481"/>
      <c r="N73" s="482"/>
      <c r="O73" s="482"/>
      <c r="P73" s="482"/>
      <c r="Q73" s="482"/>
      <c r="R73" s="483"/>
      <c r="S73" s="484"/>
      <c r="T73" s="150"/>
      <c r="U73" s="151"/>
    </row>
    <row r="74" spans="1:21" ht="14.4" customHeight="1">
      <c r="B74" s="304"/>
      <c r="C74" s="305"/>
      <c r="D74" s="306"/>
      <c r="E74" s="311"/>
      <c r="F74" s="3" t="s">
        <v>79</v>
      </c>
      <c r="G74" s="239">
        <v>0.14299999999999999</v>
      </c>
      <c r="H74" s="484"/>
      <c r="I74" s="107">
        <v>0.11799999999999999</v>
      </c>
      <c r="J74" s="239">
        <v>0.153</v>
      </c>
      <c r="K74" s="484"/>
      <c r="L74" s="107">
        <v>0.128</v>
      </c>
      <c r="M74" s="481"/>
      <c r="N74" s="482"/>
      <c r="O74" s="482"/>
      <c r="P74" s="482"/>
      <c r="Q74" s="482"/>
      <c r="R74" s="483"/>
      <c r="S74" s="484"/>
      <c r="T74" s="150"/>
      <c r="U74" s="151"/>
    </row>
    <row r="75" spans="1:21" ht="15" customHeight="1">
      <c r="B75" s="307"/>
      <c r="C75" s="308"/>
      <c r="D75" s="309"/>
      <c r="E75" s="312"/>
      <c r="F75" s="66" t="s">
        <v>58</v>
      </c>
      <c r="G75" s="239">
        <v>0.158</v>
      </c>
      <c r="H75" s="484"/>
      <c r="I75" s="107">
        <v>0.13300000000000001</v>
      </c>
      <c r="J75" s="239">
        <v>0.16800000000000001</v>
      </c>
      <c r="K75" s="484"/>
      <c r="L75" s="107">
        <v>0.14299999999999999</v>
      </c>
      <c r="M75" s="481"/>
      <c r="N75" s="482"/>
      <c r="O75" s="482"/>
      <c r="P75" s="482"/>
      <c r="Q75" s="482"/>
      <c r="R75" s="483"/>
      <c r="S75" s="484"/>
      <c r="T75" s="150"/>
      <c r="U75" s="151"/>
    </row>
    <row r="76" spans="1:21" ht="1.95" customHeight="1">
      <c r="A76" s="25"/>
      <c r="B76" s="50"/>
      <c r="C76" s="51"/>
      <c r="D76" s="51"/>
      <c r="E76" s="12"/>
      <c r="F76" s="13"/>
      <c r="G76" s="52"/>
      <c r="H76" s="52"/>
      <c r="I76" s="52"/>
      <c r="J76" s="52"/>
      <c r="K76" s="52"/>
      <c r="L76" s="52"/>
      <c r="M76" s="53"/>
      <c r="N76" s="53"/>
      <c r="O76" s="53"/>
      <c r="P76" s="53"/>
      <c r="Q76" s="53"/>
      <c r="R76" s="53"/>
      <c r="S76" s="14"/>
      <c r="T76" s="14"/>
      <c r="U76" s="14"/>
    </row>
    <row r="77" spans="1:21" ht="12" customHeight="1">
      <c r="B77" s="156" t="s">
        <v>0</v>
      </c>
      <c r="C77" s="144"/>
      <c r="D77" s="145"/>
      <c r="E77" s="245" t="s">
        <v>1</v>
      </c>
      <c r="F77" s="334" t="s">
        <v>2</v>
      </c>
      <c r="G77" s="244" t="s">
        <v>16</v>
      </c>
      <c r="H77" s="244"/>
      <c r="I77" s="244"/>
      <c r="J77" s="244"/>
      <c r="K77" s="244"/>
      <c r="L77" s="244"/>
      <c r="M77" s="245" t="s">
        <v>59</v>
      </c>
      <c r="N77" s="245"/>
      <c r="O77" s="245"/>
      <c r="P77" s="245"/>
      <c r="Q77" s="245"/>
      <c r="R77" s="245"/>
      <c r="S77" s="245" t="s">
        <v>3</v>
      </c>
      <c r="T77" s="245" t="s">
        <v>4</v>
      </c>
      <c r="U77" s="245"/>
    </row>
    <row r="78" spans="1:21" ht="51" customHeight="1">
      <c r="B78" s="157"/>
      <c r="C78" s="158"/>
      <c r="D78" s="159"/>
      <c r="E78" s="245"/>
      <c r="F78" s="334"/>
      <c r="G78" s="67" t="s">
        <v>37</v>
      </c>
      <c r="H78" s="77" t="s">
        <v>66</v>
      </c>
      <c r="I78" s="77" t="s">
        <v>67</v>
      </c>
      <c r="J78" s="252" t="s">
        <v>55</v>
      </c>
      <c r="K78" s="470"/>
      <c r="L78" s="471"/>
      <c r="M78" s="245"/>
      <c r="N78" s="245"/>
      <c r="O78" s="245"/>
      <c r="P78" s="245"/>
      <c r="Q78" s="245"/>
      <c r="R78" s="245"/>
      <c r="S78" s="245"/>
      <c r="T78" s="245"/>
      <c r="U78" s="245"/>
    </row>
    <row r="79" spans="1:21" s="23" customFormat="1" ht="21" customHeight="1">
      <c r="B79" s="121" t="s">
        <v>62</v>
      </c>
      <c r="C79" s="121"/>
      <c r="D79" s="121"/>
      <c r="E79" s="320" t="s">
        <v>19</v>
      </c>
      <c r="F79" s="3" t="s">
        <v>29</v>
      </c>
      <c r="G79" s="62">
        <v>0.1399</v>
      </c>
      <c r="H79" s="62">
        <v>0.13239999999999999</v>
      </c>
      <c r="I79" s="69">
        <v>0.12989999999999999</v>
      </c>
      <c r="J79" s="472">
        <v>0.1249</v>
      </c>
      <c r="K79" s="470"/>
      <c r="L79" s="471"/>
      <c r="M79" s="418" t="s">
        <v>102</v>
      </c>
      <c r="N79" s="418"/>
      <c r="O79" s="418"/>
      <c r="P79" s="418"/>
      <c r="Q79" s="418"/>
      <c r="R79" s="418"/>
      <c r="S79" s="213" t="s">
        <v>9</v>
      </c>
      <c r="T79" s="404">
        <v>4900000</v>
      </c>
      <c r="U79" s="320"/>
    </row>
    <row r="80" spans="1:21" s="23" customFormat="1" ht="44.25" customHeight="1">
      <c r="B80" s="121"/>
      <c r="C80" s="121"/>
      <c r="D80" s="121"/>
      <c r="E80" s="320"/>
      <c r="F80" s="3" t="s">
        <v>58</v>
      </c>
      <c r="G80" s="62">
        <v>0.14990000000000001</v>
      </c>
      <c r="H80" s="62">
        <v>0.1424</v>
      </c>
      <c r="I80" s="64">
        <v>0.1399</v>
      </c>
      <c r="J80" s="472">
        <v>0.13489999999999999</v>
      </c>
      <c r="K80" s="470"/>
      <c r="L80" s="471"/>
      <c r="M80" s="418"/>
      <c r="N80" s="418"/>
      <c r="O80" s="418"/>
      <c r="P80" s="418"/>
      <c r="Q80" s="418"/>
      <c r="R80" s="418"/>
      <c r="S80" s="213"/>
      <c r="T80" s="320"/>
      <c r="U80" s="320"/>
    </row>
    <row r="81" spans="1:24" s="47" customFormat="1" ht="2.25" customHeight="1">
      <c r="A81" s="90"/>
      <c r="B81" s="42"/>
      <c r="C81" s="42"/>
      <c r="D81" s="42"/>
      <c r="E81" s="42"/>
      <c r="F81" s="16"/>
      <c r="G81" s="17"/>
      <c r="H81" s="17"/>
      <c r="I81" s="17"/>
      <c r="J81" s="17"/>
      <c r="K81" s="17"/>
      <c r="L81" s="17"/>
      <c r="M81" s="44"/>
      <c r="N81" s="44"/>
      <c r="O81" s="44"/>
      <c r="P81" s="44"/>
      <c r="Q81" s="44"/>
      <c r="R81" s="44"/>
      <c r="S81" s="18"/>
      <c r="T81" s="18"/>
      <c r="U81" s="18"/>
      <c r="V81" s="90"/>
    </row>
    <row r="82" spans="1:24" ht="11.25" customHeight="1">
      <c r="B82" s="156" t="s">
        <v>0</v>
      </c>
      <c r="C82" s="144"/>
      <c r="D82" s="145"/>
      <c r="E82" s="245" t="s">
        <v>1</v>
      </c>
      <c r="F82" s="334" t="s">
        <v>2</v>
      </c>
      <c r="G82" s="256" t="s">
        <v>17</v>
      </c>
      <c r="H82" s="467"/>
      <c r="I82" s="467"/>
      <c r="J82" s="467"/>
      <c r="K82" s="467"/>
      <c r="L82" s="467"/>
      <c r="M82" s="467"/>
      <c r="N82" s="467"/>
      <c r="O82" s="467"/>
      <c r="P82" s="467"/>
      <c r="Q82" s="467"/>
      <c r="R82" s="468"/>
      <c r="S82" s="416" t="s">
        <v>3</v>
      </c>
      <c r="T82" s="416" t="s">
        <v>4</v>
      </c>
      <c r="U82" s="416"/>
    </row>
    <row r="83" spans="1:24" ht="15" customHeight="1">
      <c r="B83" s="157"/>
      <c r="C83" s="158"/>
      <c r="D83" s="159"/>
      <c r="E83" s="299"/>
      <c r="F83" s="469"/>
      <c r="G83" s="335" t="s">
        <v>33</v>
      </c>
      <c r="H83" s="441"/>
      <c r="I83" s="441"/>
      <c r="J83" s="335" t="s">
        <v>66</v>
      </c>
      <c r="K83" s="441"/>
      <c r="L83" s="441"/>
      <c r="M83" s="335" t="s">
        <v>67</v>
      </c>
      <c r="N83" s="441"/>
      <c r="O83" s="441"/>
      <c r="P83" s="335" t="s">
        <v>133</v>
      </c>
      <c r="Q83" s="441"/>
      <c r="R83" s="336"/>
      <c r="S83" s="440"/>
      <c r="T83" s="440"/>
      <c r="U83" s="440"/>
    </row>
    <row r="84" spans="1:24" ht="28.5" customHeight="1">
      <c r="B84" s="330" t="s">
        <v>107</v>
      </c>
      <c r="C84" s="466"/>
      <c r="D84" s="331"/>
      <c r="E84" s="95" t="s">
        <v>19</v>
      </c>
      <c r="F84" s="19" t="s">
        <v>31</v>
      </c>
      <c r="G84" s="239">
        <v>0.17199999999999999</v>
      </c>
      <c r="H84" s="239"/>
      <c r="I84" s="239"/>
      <c r="J84" s="239">
        <f>G84-0.75%</f>
        <v>0.16449999999999998</v>
      </c>
      <c r="K84" s="239"/>
      <c r="L84" s="239"/>
      <c r="M84" s="239">
        <f>G84-1%</f>
        <v>0.16199999999999998</v>
      </c>
      <c r="N84" s="239"/>
      <c r="O84" s="239"/>
      <c r="P84" s="240">
        <f>G84-1.5%</f>
        <v>0.15699999999999997</v>
      </c>
      <c r="Q84" s="240"/>
      <c r="R84" s="240"/>
      <c r="S84" s="20" t="s">
        <v>22</v>
      </c>
      <c r="T84" s="254">
        <v>4900000</v>
      </c>
      <c r="U84" s="255"/>
    </row>
    <row r="85" spans="1:24" s="23" customFormat="1" ht="1.5" customHeight="1">
      <c r="A85" s="15"/>
      <c r="B85" s="83"/>
      <c r="C85" s="83"/>
      <c r="D85" s="83"/>
      <c r="E85" s="40"/>
      <c r="F85" s="15"/>
      <c r="G85" s="88"/>
      <c r="H85" s="88"/>
      <c r="I85" s="88"/>
      <c r="J85" s="88"/>
      <c r="K85" s="88"/>
      <c r="L85" s="88"/>
      <c r="M85" s="88"/>
      <c r="N85" s="88"/>
      <c r="O85" s="88"/>
      <c r="P85" s="88"/>
      <c r="Q85" s="88"/>
      <c r="R85" s="88"/>
      <c r="S85" s="10"/>
      <c r="T85" s="10"/>
      <c r="U85" s="10"/>
      <c r="V85" s="15"/>
      <c r="W85" s="15"/>
    </row>
    <row r="86" spans="1:24" ht="15" customHeight="1">
      <c r="B86" s="232" t="s">
        <v>41</v>
      </c>
      <c r="C86" s="232"/>
      <c r="D86" s="232"/>
      <c r="E86" s="232"/>
      <c r="F86" s="232"/>
      <c r="G86" s="232"/>
      <c r="H86" s="232"/>
      <c r="I86" s="232"/>
      <c r="J86" s="232"/>
      <c r="K86" s="232"/>
      <c r="L86" s="232"/>
      <c r="M86" s="233"/>
      <c r="N86" s="233"/>
      <c r="O86" s="233"/>
      <c r="P86" s="233"/>
      <c r="Q86" s="233"/>
      <c r="R86" s="233"/>
      <c r="S86" s="233"/>
      <c r="T86" s="233"/>
      <c r="U86" s="233"/>
    </row>
    <row r="87" spans="1:24" ht="14.25" customHeight="1">
      <c r="B87" s="156" t="s">
        <v>0</v>
      </c>
      <c r="C87" s="144"/>
      <c r="D87" s="145"/>
      <c r="E87" s="245" t="s">
        <v>1</v>
      </c>
      <c r="F87" s="334" t="s">
        <v>2</v>
      </c>
      <c r="G87" s="256" t="s">
        <v>16</v>
      </c>
      <c r="H87" s="257"/>
      <c r="I87" s="257"/>
      <c r="J87" s="257"/>
      <c r="K87" s="257"/>
      <c r="L87" s="258"/>
      <c r="M87" s="256" t="s">
        <v>17</v>
      </c>
      <c r="N87" s="257"/>
      <c r="O87" s="257"/>
      <c r="P87" s="257"/>
      <c r="Q87" s="257"/>
      <c r="R87" s="258"/>
      <c r="S87" s="245" t="s">
        <v>3</v>
      </c>
      <c r="T87" s="245" t="s">
        <v>4</v>
      </c>
      <c r="U87" s="245"/>
    </row>
    <row r="88" spans="1:24" ht="22.5" customHeight="1">
      <c r="B88" s="157"/>
      <c r="C88" s="158"/>
      <c r="D88" s="159"/>
      <c r="E88" s="245"/>
      <c r="F88" s="334"/>
      <c r="G88" s="252" t="s">
        <v>37</v>
      </c>
      <c r="H88" s="253"/>
      <c r="I88" s="67" t="s">
        <v>66</v>
      </c>
      <c r="J88" s="67" t="s">
        <v>67</v>
      </c>
      <c r="K88" s="252" t="s">
        <v>133</v>
      </c>
      <c r="L88" s="253"/>
      <c r="M88" s="252" t="s">
        <v>37</v>
      </c>
      <c r="N88" s="253"/>
      <c r="O88" s="67" t="s">
        <v>66</v>
      </c>
      <c r="P88" s="67" t="s">
        <v>67</v>
      </c>
      <c r="Q88" s="252" t="s">
        <v>133</v>
      </c>
      <c r="R88" s="253"/>
      <c r="S88" s="245"/>
      <c r="T88" s="245"/>
      <c r="U88" s="245"/>
    </row>
    <row r="89" spans="1:24" ht="21.75" customHeight="1">
      <c r="B89" s="286" t="s">
        <v>51</v>
      </c>
      <c r="C89" s="314" t="s">
        <v>13</v>
      </c>
      <c r="D89" s="315"/>
      <c r="E89" s="82" t="s">
        <v>18</v>
      </c>
      <c r="F89" s="75" t="s">
        <v>7</v>
      </c>
      <c r="G89" s="251">
        <v>0.16700000000000001</v>
      </c>
      <c r="H89" s="251"/>
      <c r="I89" s="74">
        <f>G89-0.75%</f>
        <v>0.1595</v>
      </c>
      <c r="J89" s="74">
        <f>G89-1%</f>
        <v>0.157</v>
      </c>
      <c r="K89" s="251">
        <f t="shared" ref="K89:K94" si="33">G89-1.5%</f>
        <v>0.15200000000000002</v>
      </c>
      <c r="L89" s="251"/>
      <c r="M89" s="135" t="s">
        <v>8</v>
      </c>
      <c r="N89" s="136"/>
      <c r="O89" s="136"/>
      <c r="P89" s="136"/>
      <c r="Q89" s="136"/>
      <c r="R89" s="137"/>
      <c r="S89" s="229" t="s">
        <v>9</v>
      </c>
      <c r="T89" s="148" t="s">
        <v>14</v>
      </c>
      <c r="U89" s="149"/>
    </row>
    <row r="90" spans="1:24" ht="13.5" customHeight="1">
      <c r="B90" s="428"/>
      <c r="C90" s="316"/>
      <c r="D90" s="317"/>
      <c r="E90" s="82" t="s">
        <v>6</v>
      </c>
      <c r="F90" s="75" t="s">
        <v>11</v>
      </c>
      <c r="G90" s="251">
        <v>0.16700000000000001</v>
      </c>
      <c r="H90" s="251"/>
      <c r="I90" s="74">
        <f t="shared" ref="I90:I94" si="34">G90-0.75%</f>
        <v>0.1595</v>
      </c>
      <c r="J90" s="74">
        <f t="shared" ref="J90:J94" si="35">G90-1%</f>
        <v>0.157</v>
      </c>
      <c r="K90" s="251">
        <f t="shared" si="33"/>
        <v>0.15200000000000002</v>
      </c>
      <c r="L90" s="251"/>
      <c r="M90" s="141"/>
      <c r="N90" s="142"/>
      <c r="O90" s="142"/>
      <c r="P90" s="142"/>
      <c r="Q90" s="142"/>
      <c r="R90" s="143"/>
      <c r="S90" s="229"/>
      <c r="T90" s="150"/>
      <c r="U90" s="151"/>
    </row>
    <row r="91" spans="1:24" ht="23.25" customHeight="1">
      <c r="B91" s="428"/>
      <c r="C91" s="429" t="s">
        <v>15</v>
      </c>
      <c r="D91" s="430"/>
      <c r="E91" s="29" t="s">
        <v>18</v>
      </c>
      <c r="F91" s="30" t="s">
        <v>7</v>
      </c>
      <c r="G91" s="250">
        <v>0.187</v>
      </c>
      <c r="H91" s="250"/>
      <c r="I91" s="76">
        <f t="shared" si="34"/>
        <v>0.17949999999999999</v>
      </c>
      <c r="J91" s="76">
        <f t="shared" si="35"/>
        <v>0.17699999999999999</v>
      </c>
      <c r="K91" s="250">
        <f>G91-1.5%</f>
        <v>0.17199999999999999</v>
      </c>
      <c r="L91" s="250"/>
      <c r="M91" s="250">
        <f>G91+3%</f>
        <v>0.217</v>
      </c>
      <c r="N91" s="250"/>
      <c r="O91" s="76">
        <f>M91-0.75%</f>
        <v>0.20949999999999999</v>
      </c>
      <c r="P91" s="76">
        <f>M91-1%</f>
        <v>0.20699999999999999</v>
      </c>
      <c r="Q91" s="250">
        <f>M91-1.5%</f>
        <v>0.20200000000000001</v>
      </c>
      <c r="R91" s="250"/>
      <c r="S91" s="229"/>
      <c r="T91" s="150"/>
      <c r="U91" s="151"/>
    </row>
    <row r="92" spans="1:24" ht="12.75" customHeight="1">
      <c r="B92" s="428"/>
      <c r="C92" s="431"/>
      <c r="D92" s="432"/>
      <c r="E92" s="29" t="s">
        <v>6</v>
      </c>
      <c r="F92" s="30" t="s">
        <v>11</v>
      </c>
      <c r="G92" s="250">
        <v>0.187</v>
      </c>
      <c r="H92" s="250"/>
      <c r="I92" s="76">
        <f t="shared" si="34"/>
        <v>0.17949999999999999</v>
      </c>
      <c r="J92" s="76">
        <f t="shared" si="35"/>
        <v>0.17699999999999999</v>
      </c>
      <c r="K92" s="250">
        <f t="shared" si="33"/>
        <v>0.17199999999999999</v>
      </c>
      <c r="L92" s="250"/>
      <c r="M92" s="250">
        <f t="shared" ref="M92" si="36">G92+3%</f>
        <v>0.217</v>
      </c>
      <c r="N92" s="250"/>
      <c r="O92" s="76">
        <f>M92-0.75%</f>
        <v>0.20949999999999999</v>
      </c>
      <c r="P92" s="76">
        <f>M92-1%</f>
        <v>0.20699999999999999</v>
      </c>
      <c r="Q92" s="250">
        <f t="shared" ref="Q92" si="37">M92-1.5%</f>
        <v>0.20200000000000001</v>
      </c>
      <c r="R92" s="250"/>
      <c r="S92" s="229"/>
      <c r="T92" s="150"/>
      <c r="U92" s="151"/>
    </row>
    <row r="93" spans="1:24" ht="53.25" customHeight="1">
      <c r="B93" s="428"/>
      <c r="C93" s="302" t="s">
        <v>45</v>
      </c>
      <c r="D93" s="303"/>
      <c r="E93" s="82" t="s">
        <v>18</v>
      </c>
      <c r="F93" s="19" t="s">
        <v>7</v>
      </c>
      <c r="G93" s="251">
        <f>G89-1%</f>
        <v>0.157</v>
      </c>
      <c r="H93" s="251"/>
      <c r="I93" s="74">
        <f>G93-0.75%</f>
        <v>0.14949999999999999</v>
      </c>
      <c r="J93" s="74">
        <f t="shared" si="35"/>
        <v>0.14699999999999999</v>
      </c>
      <c r="K93" s="251">
        <f t="shared" si="33"/>
        <v>0.14200000000000002</v>
      </c>
      <c r="L93" s="251"/>
      <c r="M93" s="135" t="s">
        <v>8</v>
      </c>
      <c r="N93" s="136"/>
      <c r="O93" s="136"/>
      <c r="P93" s="136"/>
      <c r="Q93" s="136"/>
      <c r="R93" s="137"/>
      <c r="S93" s="229" t="s">
        <v>9</v>
      </c>
      <c r="T93" s="120" t="s">
        <v>14</v>
      </c>
      <c r="U93" s="120"/>
    </row>
    <row r="94" spans="1:24" ht="53.25" customHeight="1">
      <c r="B94" s="415"/>
      <c r="C94" s="307"/>
      <c r="D94" s="309"/>
      <c r="E94" s="82" t="s">
        <v>6</v>
      </c>
      <c r="F94" s="19" t="s">
        <v>11</v>
      </c>
      <c r="G94" s="251">
        <v>0.157</v>
      </c>
      <c r="H94" s="251"/>
      <c r="I94" s="74">
        <f t="shared" si="34"/>
        <v>0.14949999999999999</v>
      </c>
      <c r="J94" s="74">
        <f t="shared" si="35"/>
        <v>0.14699999999999999</v>
      </c>
      <c r="K94" s="251">
        <f t="shared" si="33"/>
        <v>0.14200000000000002</v>
      </c>
      <c r="L94" s="251"/>
      <c r="M94" s="141"/>
      <c r="N94" s="142"/>
      <c r="O94" s="142"/>
      <c r="P94" s="142"/>
      <c r="Q94" s="142"/>
      <c r="R94" s="143"/>
      <c r="S94" s="229"/>
      <c r="T94" s="120"/>
      <c r="U94" s="120"/>
    </row>
    <row r="95" spans="1:24" ht="2.25" customHeight="1">
      <c r="A95" s="15"/>
      <c r="B95" s="12"/>
      <c r="C95" s="12"/>
      <c r="D95" s="12"/>
      <c r="E95" s="12"/>
      <c r="F95" s="45"/>
      <c r="G95" s="70"/>
      <c r="H95" s="70"/>
      <c r="I95" s="70"/>
      <c r="J95" s="70"/>
      <c r="K95" s="70"/>
      <c r="L95" s="70"/>
      <c r="M95" s="70"/>
      <c r="N95" s="70"/>
      <c r="O95" s="70"/>
      <c r="P95" s="70"/>
      <c r="Q95" s="70"/>
      <c r="R95" s="70"/>
      <c r="S95" s="46"/>
      <c r="T95" s="46"/>
      <c r="U95" s="46"/>
      <c r="V95" s="15"/>
      <c r="W95" s="15"/>
      <c r="X95" s="15"/>
    </row>
    <row r="96" spans="1:24" s="47" customFormat="1" ht="27.75" customHeight="1">
      <c r="B96" s="122" t="s">
        <v>47</v>
      </c>
      <c r="C96" s="123"/>
      <c r="D96" s="124"/>
      <c r="E96" s="29" t="s">
        <v>18</v>
      </c>
      <c r="F96" s="30" t="s">
        <v>7</v>
      </c>
      <c r="G96" s="250">
        <v>0.17200000000000001</v>
      </c>
      <c r="H96" s="250"/>
      <c r="I96" s="76">
        <f>G96-0.75%</f>
        <v>0.16450000000000001</v>
      </c>
      <c r="J96" s="76">
        <f>G96-1%</f>
        <v>0.16200000000000001</v>
      </c>
      <c r="K96" s="250">
        <v>0.15700000000000003</v>
      </c>
      <c r="L96" s="250"/>
      <c r="M96" s="250">
        <v>0.20200000000000001</v>
      </c>
      <c r="N96" s="250"/>
      <c r="O96" s="76">
        <f>M96-0.75%</f>
        <v>0.19450000000000001</v>
      </c>
      <c r="P96" s="76">
        <f>M96-1%</f>
        <v>0.192</v>
      </c>
      <c r="Q96" s="250">
        <v>0.18700000000000003</v>
      </c>
      <c r="R96" s="250"/>
      <c r="S96" s="214" t="s">
        <v>9</v>
      </c>
      <c r="T96" s="120" t="s">
        <v>14</v>
      </c>
      <c r="U96" s="120"/>
    </row>
    <row r="97" spans="1:24" s="47" customFormat="1" ht="23.25" customHeight="1">
      <c r="B97" s="125"/>
      <c r="C97" s="126"/>
      <c r="D97" s="127"/>
      <c r="E97" s="29" t="s">
        <v>6</v>
      </c>
      <c r="F97" s="30" t="s">
        <v>11</v>
      </c>
      <c r="G97" s="250">
        <v>0.18200000000000002</v>
      </c>
      <c r="H97" s="250"/>
      <c r="I97" s="76">
        <f>G97-0.75%</f>
        <v>0.17450000000000002</v>
      </c>
      <c r="J97" s="76">
        <f>G97-1%</f>
        <v>0.17200000000000001</v>
      </c>
      <c r="K97" s="250">
        <v>0.16700000000000004</v>
      </c>
      <c r="L97" s="250"/>
      <c r="M97" s="250">
        <v>0.21200000000000002</v>
      </c>
      <c r="N97" s="250"/>
      <c r="O97" s="76">
        <f>M97-0.75%</f>
        <v>0.20450000000000002</v>
      </c>
      <c r="P97" s="76">
        <f>M97-1%</f>
        <v>0.20200000000000001</v>
      </c>
      <c r="Q97" s="250">
        <v>0.19700000000000004</v>
      </c>
      <c r="R97" s="250"/>
      <c r="S97" s="119"/>
      <c r="T97" s="120"/>
      <c r="U97" s="120"/>
    </row>
    <row r="98" spans="1:24" ht="1.5" customHeight="1">
      <c r="B98" s="6"/>
      <c r="C98" s="6"/>
      <c r="D98" s="6"/>
      <c r="E98" s="6"/>
      <c r="F98" s="6"/>
      <c r="G98" s="6"/>
      <c r="H98" s="6"/>
      <c r="I98" s="6"/>
      <c r="J98" s="6"/>
      <c r="K98" s="6"/>
      <c r="L98" s="6"/>
      <c r="M98" s="6"/>
      <c r="N98" s="6"/>
      <c r="O98" s="6"/>
      <c r="P98" s="6"/>
      <c r="Q98" s="6"/>
      <c r="R98" s="6"/>
      <c r="S98" s="6"/>
      <c r="T98" s="6"/>
      <c r="U98" s="6"/>
    </row>
    <row r="99" spans="1:24" s="47" customFormat="1" ht="12" customHeight="1">
      <c r="A99" s="91"/>
      <c r="B99" s="439" t="s">
        <v>44</v>
      </c>
      <c r="C99" s="439"/>
      <c r="D99" s="439"/>
      <c r="E99" s="439"/>
      <c r="F99" s="439"/>
      <c r="G99" s="439"/>
      <c r="H99" s="439"/>
      <c r="I99" s="439"/>
      <c r="J99" s="439"/>
      <c r="K99" s="439"/>
      <c r="L99" s="439"/>
      <c r="M99" s="439"/>
      <c r="N99" s="439"/>
      <c r="O99" s="439"/>
      <c r="P99" s="439"/>
      <c r="Q99" s="439"/>
      <c r="R99" s="439"/>
      <c r="S99" s="439"/>
      <c r="T99" s="439"/>
      <c r="U99" s="439"/>
      <c r="V99" s="91"/>
    </row>
    <row r="100" spans="1:24" s="47" customFormat="1" ht="15" customHeight="1">
      <c r="A100" s="91"/>
      <c r="B100" s="265" t="s">
        <v>0</v>
      </c>
      <c r="C100" s="266"/>
      <c r="D100" s="267"/>
      <c r="E100" s="249" t="s">
        <v>1</v>
      </c>
      <c r="F100" s="433" t="s">
        <v>2</v>
      </c>
      <c r="G100" s="368" t="s">
        <v>16</v>
      </c>
      <c r="H100" s="368"/>
      <c r="I100" s="368"/>
      <c r="J100" s="368"/>
      <c r="K100" s="368"/>
      <c r="L100" s="368"/>
      <c r="M100" s="368" t="s">
        <v>17</v>
      </c>
      <c r="N100" s="368"/>
      <c r="O100" s="368"/>
      <c r="P100" s="368"/>
      <c r="Q100" s="368"/>
      <c r="R100" s="368"/>
      <c r="S100" s="436" t="s">
        <v>3</v>
      </c>
      <c r="T100" s="388" t="s">
        <v>4</v>
      </c>
      <c r="U100" s="389"/>
      <c r="V100" s="91"/>
    </row>
    <row r="101" spans="1:24" s="47" customFormat="1" ht="12" customHeight="1">
      <c r="A101" s="91"/>
      <c r="B101" s="268"/>
      <c r="C101" s="269"/>
      <c r="D101" s="270"/>
      <c r="E101" s="249"/>
      <c r="F101" s="434"/>
      <c r="G101" s="388" t="s">
        <v>33</v>
      </c>
      <c r="H101" s="435"/>
      <c r="I101" s="389"/>
      <c r="J101" s="388" t="s">
        <v>81</v>
      </c>
      <c r="K101" s="435"/>
      <c r="L101" s="389"/>
      <c r="M101" s="388" t="s">
        <v>33</v>
      </c>
      <c r="N101" s="435"/>
      <c r="O101" s="435"/>
      <c r="P101" s="435"/>
      <c r="Q101" s="435"/>
      <c r="R101" s="389"/>
      <c r="S101" s="437"/>
      <c r="T101" s="390"/>
      <c r="U101" s="391"/>
      <c r="V101" s="91"/>
    </row>
    <row r="102" spans="1:24" s="47" customFormat="1" ht="12" customHeight="1">
      <c r="A102" s="91"/>
      <c r="B102" s="271"/>
      <c r="C102" s="272"/>
      <c r="D102" s="273"/>
      <c r="E102" s="249"/>
      <c r="F102" s="346"/>
      <c r="G102" s="279"/>
      <c r="H102" s="280"/>
      <c r="I102" s="281"/>
      <c r="J102" s="279"/>
      <c r="K102" s="280"/>
      <c r="L102" s="281"/>
      <c r="M102" s="392"/>
      <c r="N102" s="438"/>
      <c r="O102" s="438"/>
      <c r="P102" s="438"/>
      <c r="Q102" s="438"/>
      <c r="R102" s="393"/>
      <c r="S102" s="312"/>
      <c r="T102" s="279"/>
      <c r="U102" s="281"/>
      <c r="V102" s="91"/>
    </row>
    <row r="103" spans="1:24" s="47" customFormat="1" ht="18" customHeight="1">
      <c r="A103" s="91"/>
      <c r="B103" s="408" t="s">
        <v>122</v>
      </c>
      <c r="C103" s="409"/>
      <c r="D103" s="410"/>
      <c r="E103" s="153" t="s">
        <v>19</v>
      </c>
      <c r="F103" s="274" t="s">
        <v>95</v>
      </c>
      <c r="G103" s="276">
        <v>0.11899999999999999</v>
      </c>
      <c r="H103" s="277"/>
      <c r="I103" s="278"/>
      <c r="J103" s="276">
        <v>8.8999999999999996E-2</v>
      </c>
      <c r="K103" s="277"/>
      <c r="L103" s="278"/>
      <c r="M103" s="122" t="s">
        <v>8</v>
      </c>
      <c r="N103" s="395"/>
      <c r="O103" s="395"/>
      <c r="P103" s="395"/>
      <c r="Q103" s="395"/>
      <c r="R103" s="396"/>
      <c r="S103" s="153" t="s">
        <v>116</v>
      </c>
      <c r="T103" s="403">
        <v>4900000</v>
      </c>
      <c r="U103" s="124"/>
      <c r="V103" s="91"/>
    </row>
    <row r="104" spans="1:24" s="47" customFormat="1" ht="20.399999999999999" customHeight="1">
      <c r="A104" s="91"/>
      <c r="B104" s="411"/>
      <c r="C104" s="412"/>
      <c r="D104" s="413"/>
      <c r="E104" s="155"/>
      <c r="F104" s="275"/>
      <c r="G104" s="279"/>
      <c r="H104" s="280"/>
      <c r="I104" s="281"/>
      <c r="J104" s="279"/>
      <c r="K104" s="280"/>
      <c r="L104" s="281"/>
      <c r="M104" s="279"/>
      <c r="N104" s="280"/>
      <c r="O104" s="280"/>
      <c r="P104" s="280"/>
      <c r="Q104" s="280"/>
      <c r="R104" s="281"/>
      <c r="S104" s="312"/>
      <c r="T104" s="125"/>
      <c r="U104" s="127"/>
      <c r="V104" s="91"/>
    </row>
    <row r="105" spans="1:24" s="47" customFormat="1" ht="2.4" customHeight="1">
      <c r="A105" s="91"/>
      <c r="B105" s="73"/>
      <c r="C105" s="71"/>
      <c r="D105" s="72"/>
      <c r="E105" s="68"/>
      <c r="F105" s="81"/>
      <c r="G105" s="81"/>
      <c r="H105" s="81"/>
      <c r="I105" s="81"/>
      <c r="J105" s="81"/>
      <c r="K105" s="81"/>
      <c r="L105" s="81"/>
      <c r="M105" s="81"/>
      <c r="N105" s="81"/>
      <c r="O105" s="81"/>
      <c r="P105" s="81"/>
      <c r="Q105" s="63"/>
      <c r="R105" s="63"/>
      <c r="S105" s="81"/>
      <c r="T105" s="81"/>
      <c r="U105" s="81"/>
      <c r="V105" s="91"/>
    </row>
    <row r="106" spans="1:24" s="47" customFormat="1" ht="10.5" customHeight="1">
      <c r="B106" s="156" t="s">
        <v>0</v>
      </c>
      <c r="C106" s="144"/>
      <c r="D106" s="145"/>
      <c r="E106" s="249" t="s">
        <v>1</v>
      </c>
      <c r="F106" s="259" t="s">
        <v>2</v>
      </c>
      <c r="G106" s="261" t="s">
        <v>24</v>
      </c>
      <c r="H106" s="262"/>
      <c r="I106" s="262"/>
      <c r="J106" s="262"/>
      <c r="K106" s="262"/>
      <c r="L106" s="262"/>
      <c r="M106" s="262"/>
      <c r="N106" s="262"/>
      <c r="O106" s="262"/>
      <c r="P106" s="262"/>
      <c r="Q106" s="388" t="s">
        <v>60</v>
      </c>
      <c r="R106" s="389"/>
      <c r="S106" s="249" t="s">
        <v>3</v>
      </c>
      <c r="T106" s="249" t="s">
        <v>4</v>
      </c>
      <c r="U106" s="249"/>
    </row>
    <row r="107" spans="1:24" s="47" customFormat="1" ht="12.75" customHeight="1">
      <c r="B107" s="264"/>
      <c r="C107" s="146"/>
      <c r="D107" s="147"/>
      <c r="E107" s="249"/>
      <c r="F107" s="259"/>
      <c r="G107" s="259" t="s">
        <v>25</v>
      </c>
      <c r="H107" s="259"/>
      <c r="I107" s="259" t="s">
        <v>26</v>
      </c>
      <c r="J107" s="259"/>
      <c r="K107" s="259" t="s">
        <v>27</v>
      </c>
      <c r="L107" s="259"/>
      <c r="M107" s="259" t="s">
        <v>68</v>
      </c>
      <c r="N107" s="259"/>
      <c r="O107" s="259" t="s">
        <v>69</v>
      </c>
      <c r="P107" s="260"/>
      <c r="Q107" s="390"/>
      <c r="R107" s="391"/>
      <c r="S107" s="249"/>
      <c r="T107" s="249"/>
      <c r="U107" s="249"/>
    </row>
    <row r="108" spans="1:24" s="47" customFormat="1" ht="42" customHeight="1">
      <c r="B108" s="157"/>
      <c r="C108" s="158"/>
      <c r="D108" s="159"/>
      <c r="E108" s="249"/>
      <c r="F108" s="259"/>
      <c r="G108" s="8" t="s">
        <v>55</v>
      </c>
      <c r="H108" s="8" t="s">
        <v>38</v>
      </c>
      <c r="I108" s="8" t="s">
        <v>55</v>
      </c>
      <c r="J108" s="8" t="s">
        <v>38</v>
      </c>
      <c r="K108" s="8" t="s">
        <v>55</v>
      </c>
      <c r="L108" s="8" t="s">
        <v>38</v>
      </c>
      <c r="M108" s="8" t="s">
        <v>55</v>
      </c>
      <c r="N108" s="8" t="s">
        <v>38</v>
      </c>
      <c r="O108" s="8" t="s">
        <v>55</v>
      </c>
      <c r="P108" s="39" t="s">
        <v>38</v>
      </c>
      <c r="Q108" s="392"/>
      <c r="R108" s="393"/>
      <c r="S108" s="249"/>
      <c r="T108" s="249"/>
      <c r="U108" s="249"/>
    </row>
    <row r="109" spans="1:24" s="47" customFormat="1" ht="14.25" customHeight="1">
      <c r="B109" s="371" t="s">
        <v>84</v>
      </c>
      <c r="C109" s="372"/>
      <c r="D109" s="373"/>
      <c r="E109" s="387" t="s">
        <v>19</v>
      </c>
      <c r="F109" s="22" t="s">
        <v>21</v>
      </c>
      <c r="G109" s="37">
        <v>0.06</v>
      </c>
      <c r="H109" s="37">
        <v>9.5000000000000001E-2</v>
      </c>
      <c r="I109" s="37">
        <v>8.5000000000000006E-2</v>
      </c>
      <c r="J109" s="38">
        <v>0.12</v>
      </c>
      <c r="K109" s="37">
        <v>0.09</v>
      </c>
      <c r="L109" s="37">
        <v>0.125</v>
      </c>
      <c r="M109" s="37">
        <v>0.1</v>
      </c>
      <c r="N109" s="38">
        <v>0.13500000000000001</v>
      </c>
      <c r="O109" s="37">
        <v>0.1</v>
      </c>
      <c r="P109" s="38">
        <v>0.13500000000000001</v>
      </c>
      <c r="Q109" s="189" t="s">
        <v>83</v>
      </c>
      <c r="R109" s="190"/>
      <c r="S109" s="385" t="s">
        <v>53</v>
      </c>
      <c r="T109" s="225" t="s">
        <v>28</v>
      </c>
      <c r="U109" s="226"/>
    </row>
    <row r="110" spans="1:24" s="47" customFormat="1" ht="14.25" customHeight="1">
      <c r="B110" s="374"/>
      <c r="C110" s="375"/>
      <c r="D110" s="376"/>
      <c r="E110" s="387"/>
      <c r="F110" s="22" t="s">
        <v>23</v>
      </c>
      <c r="G110" s="37">
        <v>8.5000000000000006E-2</v>
      </c>
      <c r="H110" s="37">
        <v>0.12</v>
      </c>
      <c r="I110" s="37">
        <v>0.1</v>
      </c>
      <c r="J110" s="38">
        <v>0.13500000000000001</v>
      </c>
      <c r="K110" s="37">
        <v>0.1</v>
      </c>
      <c r="L110" s="37">
        <v>0.13500000000000001</v>
      </c>
      <c r="M110" s="37">
        <v>0.115</v>
      </c>
      <c r="N110" s="38">
        <v>0.15</v>
      </c>
      <c r="O110" s="37">
        <v>0.115</v>
      </c>
      <c r="P110" s="38">
        <v>0.15</v>
      </c>
      <c r="Q110" s="191"/>
      <c r="R110" s="192"/>
      <c r="S110" s="394"/>
      <c r="T110" s="226"/>
      <c r="U110" s="226"/>
    </row>
    <row r="111" spans="1:24" s="47" customFormat="1" ht="14.25" customHeight="1">
      <c r="B111" s="377"/>
      <c r="C111" s="378"/>
      <c r="D111" s="379"/>
      <c r="E111" s="387"/>
      <c r="F111" s="22" t="s">
        <v>76</v>
      </c>
      <c r="G111" s="37">
        <v>0.1</v>
      </c>
      <c r="H111" s="37">
        <v>0.13500000000000001</v>
      </c>
      <c r="I111" s="37">
        <v>0.12</v>
      </c>
      <c r="J111" s="38">
        <v>0.155</v>
      </c>
      <c r="K111" s="37">
        <v>0.12</v>
      </c>
      <c r="L111" s="37">
        <v>0.155</v>
      </c>
      <c r="M111" s="37">
        <v>0.125</v>
      </c>
      <c r="N111" s="38">
        <v>0.16</v>
      </c>
      <c r="O111" s="37">
        <v>0.125</v>
      </c>
      <c r="P111" s="38">
        <v>0.16</v>
      </c>
      <c r="Q111" s="193"/>
      <c r="R111" s="194"/>
      <c r="S111" s="386"/>
      <c r="T111" s="226"/>
      <c r="U111" s="226"/>
    </row>
    <row r="112" spans="1:24" s="47" customFormat="1" ht="2.25" customHeight="1">
      <c r="A112" s="1"/>
      <c r="B112" s="11"/>
      <c r="C112" s="11"/>
      <c r="D112" s="11"/>
      <c r="E112" s="12"/>
      <c r="F112" s="13"/>
      <c r="G112" s="70"/>
      <c r="H112" s="70"/>
      <c r="I112" s="70"/>
      <c r="J112" s="70"/>
      <c r="K112" s="70"/>
      <c r="L112" s="70"/>
      <c r="M112" s="70"/>
      <c r="N112" s="70"/>
      <c r="O112" s="70"/>
      <c r="P112" s="70"/>
      <c r="Q112" s="70"/>
      <c r="R112" s="70"/>
      <c r="S112" s="14"/>
      <c r="T112" s="14"/>
      <c r="U112" s="14"/>
      <c r="V112" s="1"/>
      <c r="W112" s="1"/>
      <c r="X112" s="1"/>
    </row>
    <row r="113" spans="2:21" s="47" customFormat="1" ht="18.75" customHeight="1">
      <c r="B113" s="122" t="s">
        <v>78</v>
      </c>
      <c r="C113" s="123"/>
      <c r="D113" s="124"/>
      <c r="E113" s="121" t="s">
        <v>19</v>
      </c>
      <c r="F113" s="4" t="s">
        <v>21</v>
      </c>
      <c r="G113" s="5">
        <v>4.99E-2</v>
      </c>
      <c r="H113" s="5">
        <v>8.4900000000000003E-2</v>
      </c>
      <c r="I113" s="5">
        <v>6.9900000000000004E-2</v>
      </c>
      <c r="J113" s="32">
        <v>0.10489999999999999</v>
      </c>
      <c r="K113" s="5">
        <v>6.9900000000000004E-2</v>
      </c>
      <c r="L113" s="5">
        <v>0.10489999999999999</v>
      </c>
      <c r="M113" s="32">
        <v>8.9899999999999994E-2</v>
      </c>
      <c r="N113" s="32">
        <v>0.1249</v>
      </c>
      <c r="O113" s="5">
        <v>9.9900000000000003E-2</v>
      </c>
      <c r="P113" s="5">
        <v>0.13489999999999999</v>
      </c>
      <c r="Q113" s="381" t="s">
        <v>8</v>
      </c>
      <c r="R113" s="382"/>
      <c r="S113" s="385" t="s">
        <v>53</v>
      </c>
      <c r="T113" s="247" t="s">
        <v>10</v>
      </c>
      <c r="U113" s="248"/>
    </row>
    <row r="114" spans="2:21" s="47" customFormat="1" ht="18.75" customHeight="1">
      <c r="B114" s="125"/>
      <c r="C114" s="126"/>
      <c r="D114" s="127"/>
      <c r="E114" s="121"/>
      <c r="F114" s="4" t="s">
        <v>75</v>
      </c>
      <c r="G114" s="5">
        <v>4.99E-2</v>
      </c>
      <c r="H114" s="5">
        <v>8.4900000000000003E-2</v>
      </c>
      <c r="I114" s="5">
        <v>8.9899999999999994E-2</v>
      </c>
      <c r="J114" s="32">
        <v>0.1249</v>
      </c>
      <c r="K114" s="5">
        <v>8.9899999999999994E-2</v>
      </c>
      <c r="L114" s="5">
        <v>0.1249</v>
      </c>
      <c r="M114" s="32">
        <v>0.1099</v>
      </c>
      <c r="N114" s="32">
        <v>0.1449</v>
      </c>
      <c r="O114" s="5">
        <v>0.11990000000000001</v>
      </c>
      <c r="P114" s="5">
        <v>0.15490000000000001</v>
      </c>
      <c r="Q114" s="383"/>
      <c r="R114" s="384"/>
      <c r="S114" s="386"/>
      <c r="T114" s="248"/>
      <c r="U114" s="248"/>
    </row>
    <row r="115" spans="2:21" ht="3" customHeight="1">
      <c r="B115" s="263"/>
      <c r="C115" s="263"/>
      <c r="D115" s="263"/>
      <c r="E115" s="263"/>
      <c r="F115" s="263"/>
      <c r="G115" s="263"/>
      <c r="H115" s="263"/>
      <c r="I115" s="263"/>
      <c r="J115" s="263"/>
      <c r="K115" s="263"/>
      <c r="L115" s="263"/>
      <c r="M115" s="263"/>
      <c r="N115" s="263"/>
      <c r="O115" s="263"/>
      <c r="P115" s="263"/>
      <c r="Q115" s="263"/>
      <c r="R115" s="263"/>
      <c r="S115" s="263"/>
      <c r="T115" s="263"/>
      <c r="U115" s="263"/>
    </row>
    <row r="116" spans="2:21" s="47" customFormat="1" ht="10.5" customHeight="1">
      <c r="B116" s="156" t="s">
        <v>0</v>
      </c>
      <c r="C116" s="144"/>
      <c r="D116" s="145"/>
      <c r="E116" s="249" t="s">
        <v>1</v>
      </c>
      <c r="F116" s="259" t="s">
        <v>2</v>
      </c>
      <c r="G116" s="249" t="s">
        <v>24</v>
      </c>
      <c r="H116" s="249"/>
      <c r="I116" s="249"/>
      <c r="J116" s="249"/>
      <c r="K116" s="249"/>
      <c r="L116" s="249"/>
      <c r="M116" s="249"/>
      <c r="N116" s="249"/>
      <c r="O116" s="249"/>
      <c r="P116" s="249"/>
      <c r="Q116" s="249"/>
      <c r="R116" s="249"/>
      <c r="S116" s="249" t="s">
        <v>3</v>
      </c>
      <c r="T116" s="249" t="s">
        <v>4</v>
      </c>
      <c r="U116" s="249"/>
    </row>
    <row r="117" spans="2:21" s="47" customFormat="1" ht="12.75" customHeight="1">
      <c r="B117" s="264"/>
      <c r="C117" s="146"/>
      <c r="D117" s="147"/>
      <c r="E117" s="249"/>
      <c r="F117" s="259"/>
      <c r="G117" s="259" t="s">
        <v>25</v>
      </c>
      <c r="H117" s="259"/>
      <c r="I117" s="259" t="s">
        <v>26</v>
      </c>
      <c r="J117" s="259"/>
      <c r="K117" s="259" t="s">
        <v>27</v>
      </c>
      <c r="L117" s="259"/>
      <c r="M117" s="259" t="s">
        <v>68</v>
      </c>
      <c r="N117" s="259"/>
      <c r="O117" s="259" t="s">
        <v>69</v>
      </c>
      <c r="P117" s="260"/>
      <c r="Q117" s="259" t="s">
        <v>93</v>
      </c>
      <c r="R117" s="260"/>
      <c r="S117" s="249"/>
      <c r="T117" s="249"/>
      <c r="U117" s="249"/>
    </row>
    <row r="118" spans="2:21" s="47" customFormat="1" ht="28.5" customHeight="1">
      <c r="B118" s="157"/>
      <c r="C118" s="158"/>
      <c r="D118" s="159"/>
      <c r="E118" s="249"/>
      <c r="F118" s="259"/>
      <c r="G118" s="54" t="s">
        <v>33</v>
      </c>
      <c r="H118" s="54" t="s">
        <v>133</v>
      </c>
      <c r="I118" s="54" t="s">
        <v>33</v>
      </c>
      <c r="J118" s="54" t="s">
        <v>133</v>
      </c>
      <c r="K118" s="54" t="s">
        <v>33</v>
      </c>
      <c r="L118" s="54" t="s">
        <v>133</v>
      </c>
      <c r="M118" s="54" t="s">
        <v>33</v>
      </c>
      <c r="N118" s="54" t="s">
        <v>133</v>
      </c>
      <c r="O118" s="54" t="s">
        <v>33</v>
      </c>
      <c r="P118" s="54" t="s">
        <v>133</v>
      </c>
      <c r="Q118" s="54" t="s">
        <v>33</v>
      </c>
      <c r="R118" s="54" t="s">
        <v>133</v>
      </c>
      <c r="S118" s="249"/>
      <c r="T118" s="249"/>
      <c r="U118" s="249"/>
    </row>
    <row r="119" spans="2:21" s="47" customFormat="1" ht="21.75" customHeight="1">
      <c r="B119" s="176" t="s">
        <v>96</v>
      </c>
      <c r="C119" s="177"/>
      <c r="D119" s="178"/>
      <c r="E119" s="121" t="s">
        <v>19</v>
      </c>
      <c r="F119" s="4" t="s">
        <v>21</v>
      </c>
      <c r="G119" s="5">
        <v>6.5000000000000002E-2</v>
      </c>
      <c r="H119" s="5">
        <v>3.5000000000000003E-2</v>
      </c>
      <c r="I119" s="32">
        <v>7.4999999999999997E-2</v>
      </c>
      <c r="J119" s="5">
        <v>4.4999999999999998E-2</v>
      </c>
      <c r="K119" s="5">
        <v>8.5000000000000006E-2</v>
      </c>
      <c r="L119" s="5">
        <v>5.5E-2</v>
      </c>
      <c r="M119" s="32">
        <v>9.5000000000000001E-2</v>
      </c>
      <c r="N119" s="5">
        <v>6.5000000000000002E-2</v>
      </c>
      <c r="O119" s="32">
        <v>0.105</v>
      </c>
      <c r="P119" s="5">
        <v>7.4999999999999997E-2</v>
      </c>
      <c r="Q119" s="32">
        <v>0.125</v>
      </c>
      <c r="R119" s="5">
        <v>0.105</v>
      </c>
      <c r="S119" s="385" t="s">
        <v>94</v>
      </c>
      <c r="T119" s="419" t="s">
        <v>10</v>
      </c>
      <c r="U119" s="420"/>
    </row>
    <row r="120" spans="2:21" s="47" customFormat="1" ht="12" customHeight="1">
      <c r="B120" s="179"/>
      <c r="C120" s="180"/>
      <c r="D120" s="181"/>
      <c r="E120" s="121"/>
      <c r="F120" s="186" t="s">
        <v>75</v>
      </c>
      <c r="G120" s="160">
        <v>8.5000000000000006E-2</v>
      </c>
      <c r="H120" s="160">
        <v>5.5E-2</v>
      </c>
      <c r="I120" s="188">
        <v>9.5000000000000001E-2</v>
      </c>
      <c r="J120" s="160">
        <v>6.5000000000000002E-2</v>
      </c>
      <c r="K120" s="160">
        <v>0.105</v>
      </c>
      <c r="L120" s="160">
        <v>7.4999999999999997E-2</v>
      </c>
      <c r="M120" s="188">
        <v>0.115</v>
      </c>
      <c r="N120" s="160">
        <v>8.5000000000000006E-2</v>
      </c>
      <c r="O120" s="188">
        <v>0.125</v>
      </c>
      <c r="P120" s="160">
        <v>9.5000000000000001E-2</v>
      </c>
      <c r="Q120" s="188">
        <v>0.13500000000000001</v>
      </c>
      <c r="R120" s="160">
        <v>0.105</v>
      </c>
      <c r="S120" s="394"/>
      <c r="T120" s="421"/>
      <c r="U120" s="422"/>
    </row>
    <row r="121" spans="2:21" s="47" customFormat="1" ht="12" customHeight="1">
      <c r="B121" s="182"/>
      <c r="C121" s="183"/>
      <c r="D121" s="184"/>
      <c r="E121" s="121"/>
      <c r="F121" s="187"/>
      <c r="G121" s="161"/>
      <c r="H121" s="161"/>
      <c r="I121" s="161"/>
      <c r="J121" s="161"/>
      <c r="K121" s="161"/>
      <c r="L121" s="161"/>
      <c r="M121" s="185"/>
      <c r="N121" s="185"/>
      <c r="O121" s="185"/>
      <c r="P121" s="185"/>
      <c r="Q121" s="185"/>
      <c r="R121" s="185"/>
      <c r="S121" s="394"/>
      <c r="T121" s="421"/>
      <c r="U121" s="422"/>
    </row>
    <row r="122" spans="2:21" s="47" customFormat="1" ht="32.4" customHeight="1">
      <c r="B122" s="176" t="s">
        <v>115</v>
      </c>
      <c r="C122" s="177"/>
      <c r="D122" s="178"/>
      <c r="E122" s="121" t="s">
        <v>19</v>
      </c>
      <c r="F122" s="4" t="s">
        <v>21</v>
      </c>
      <c r="G122" s="5">
        <v>0.03</v>
      </c>
      <c r="H122" s="5">
        <v>1E-3</v>
      </c>
      <c r="I122" s="5">
        <v>0.06</v>
      </c>
      <c r="J122" s="32">
        <v>0.03</v>
      </c>
      <c r="K122" s="5">
        <v>7.0000000000000007E-2</v>
      </c>
      <c r="L122" s="5">
        <v>0.04</v>
      </c>
      <c r="M122" s="5">
        <v>0.08</v>
      </c>
      <c r="N122" s="32">
        <v>0.05</v>
      </c>
      <c r="O122" s="5">
        <v>0.09</v>
      </c>
      <c r="P122" s="32">
        <v>0.06</v>
      </c>
      <c r="Q122" s="5">
        <v>0.11</v>
      </c>
      <c r="R122" s="32">
        <v>0.06</v>
      </c>
      <c r="S122" s="394"/>
      <c r="T122" s="421"/>
      <c r="U122" s="422"/>
    </row>
    <row r="123" spans="2:21" s="47" customFormat="1" ht="18.600000000000001" customHeight="1">
      <c r="B123" s="179"/>
      <c r="C123" s="180"/>
      <c r="D123" s="181"/>
      <c r="E123" s="121"/>
      <c r="F123" s="186" t="s">
        <v>75</v>
      </c>
      <c r="G123" s="160">
        <v>7.0000000000000007E-2</v>
      </c>
      <c r="H123" s="160">
        <v>0.04</v>
      </c>
      <c r="I123" s="160">
        <v>0.08</v>
      </c>
      <c r="J123" s="188">
        <v>0.05</v>
      </c>
      <c r="K123" s="160">
        <v>0.09</v>
      </c>
      <c r="L123" s="160">
        <v>0.06</v>
      </c>
      <c r="M123" s="160">
        <v>0.1</v>
      </c>
      <c r="N123" s="188">
        <v>7.0000000000000007E-2</v>
      </c>
      <c r="O123" s="160">
        <v>0.11</v>
      </c>
      <c r="P123" s="188">
        <v>0.08</v>
      </c>
      <c r="Q123" s="160">
        <v>0.12</v>
      </c>
      <c r="R123" s="188">
        <v>0.08</v>
      </c>
      <c r="S123" s="394"/>
      <c r="T123" s="421"/>
      <c r="U123" s="422"/>
    </row>
    <row r="124" spans="2:21" s="47" customFormat="1" ht="15.6" customHeight="1">
      <c r="B124" s="182"/>
      <c r="C124" s="183"/>
      <c r="D124" s="184"/>
      <c r="E124" s="121"/>
      <c r="F124" s="187"/>
      <c r="G124" s="161"/>
      <c r="H124" s="161"/>
      <c r="I124" s="161"/>
      <c r="J124" s="161"/>
      <c r="K124" s="161"/>
      <c r="L124" s="161"/>
      <c r="M124" s="185"/>
      <c r="N124" s="185"/>
      <c r="O124" s="185"/>
      <c r="P124" s="185"/>
      <c r="Q124" s="185"/>
      <c r="R124" s="185"/>
      <c r="S124" s="386"/>
      <c r="T124" s="423"/>
      <c r="U124" s="424"/>
    </row>
    <row r="125" spans="2:21" s="47" customFormat="1" ht="2.25" customHeight="1">
      <c r="B125" s="50"/>
      <c r="C125" s="50"/>
      <c r="D125" s="50"/>
      <c r="E125" s="50"/>
      <c r="F125" s="56"/>
      <c r="G125" s="57"/>
      <c r="H125" s="57"/>
      <c r="I125" s="58"/>
      <c r="J125" s="59"/>
      <c r="K125" s="58"/>
      <c r="L125" s="58"/>
      <c r="M125" s="57"/>
      <c r="N125" s="57"/>
      <c r="O125" s="58"/>
      <c r="P125" s="59"/>
      <c r="Q125" s="60"/>
      <c r="R125" s="60"/>
      <c r="S125" s="61"/>
      <c r="T125" s="55"/>
      <c r="U125" s="55"/>
    </row>
    <row r="126" spans="2:21" s="47" customFormat="1" ht="13.5" customHeight="1">
      <c r="B126" s="442" t="s">
        <v>108</v>
      </c>
      <c r="C126" s="443"/>
      <c r="D126" s="444"/>
      <c r="E126" s="121" t="s">
        <v>19</v>
      </c>
      <c r="F126" s="4" t="s">
        <v>21</v>
      </c>
      <c r="G126" s="48">
        <v>4.4899999999999995E-2</v>
      </c>
      <c r="H126" s="48">
        <v>1E-4</v>
      </c>
      <c r="I126" s="48">
        <v>6.4899999999999999E-2</v>
      </c>
      <c r="J126" s="48">
        <v>3.49E-2</v>
      </c>
      <c r="K126" s="48">
        <v>7.4900000000000008E-2</v>
      </c>
      <c r="L126" s="48">
        <v>4.4899999999999995E-2</v>
      </c>
      <c r="M126" s="48">
        <v>8.4900000000000003E-2</v>
      </c>
      <c r="N126" s="48">
        <v>5.4899999999999997E-2</v>
      </c>
      <c r="O126" s="48">
        <v>9.4899999999999998E-2</v>
      </c>
      <c r="P126" s="48">
        <v>6.4899999999999999E-2</v>
      </c>
      <c r="Q126" s="450" t="s">
        <v>8</v>
      </c>
      <c r="R126" s="451"/>
      <c r="S126" s="385" t="s">
        <v>52</v>
      </c>
      <c r="T126" s="419" t="s">
        <v>10</v>
      </c>
      <c r="U126" s="420"/>
    </row>
    <row r="127" spans="2:21" s="47" customFormat="1" ht="14.4" customHeight="1">
      <c r="B127" s="448"/>
      <c r="C127" s="449"/>
      <c r="D127" s="447"/>
      <c r="E127" s="121"/>
      <c r="F127" s="93" t="s">
        <v>23</v>
      </c>
      <c r="G127" s="48">
        <v>6.4899999999999999E-2</v>
      </c>
      <c r="H127" s="48">
        <v>3.49E-2</v>
      </c>
      <c r="I127" s="48">
        <v>8.4900000000000003E-2</v>
      </c>
      <c r="J127" s="48">
        <v>5.4899999999999997E-2</v>
      </c>
      <c r="K127" s="48">
        <v>9.4899999999999998E-2</v>
      </c>
      <c r="L127" s="48">
        <v>6.4899999999999999E-2</v>
      </c>
      <c r="M127" s="48">
        <v>0.10490000000000001</v>
      </c>
      <c r="N127" s="48">
        <v>7.4900000000000008E-2</v>
      </c>
      <c r="O127" s="48">
        <v>0.1149</v>
      </c>
      <c r="P127" s="48">
        <v>8.4900000000000003E-2</v>
      </c>
      <c r="Q127" s="452"/>
      <c r="R127" s="453"/>
      <c r="S127" s="394"/>
      <c r="T127" s="421"/>
      <c r="U127" s="422"/>
    </row>
    <row r="128" spans="2:21" s="47" customFormat="1" ht="15" customHeight="1">
      <c r="B128" s="463"/>
      <c r="C128" s="464"/>
      <c r="D128" s="465"/>
      <c r="E128" s="121"/>
      <c r="F128" s="93" t="s">
        <v>90</v>
      </c>
      <c r="G128" s="48">
        <v>9.4899999999999998E-2</v>
      </c>
      <c r="H128" s="48">
        <v>6.4899999999999999E-2</v>
      </c>
      <c r="I128" s="48">
        <v>0.1149</v>
      </c>
      <c r="J128" s="48">
        <v>8.4900000000000003E-2</v>
      </c>
      <c r="K128" s="48">
        <v>0.13489999999999999</v>
      </c>
      <c r="L128" s="48">
        <v>9.4899999999999998E-2</v>
      </c>
      <c r="M128" s="105">
        <v>0.1449</v>
      </c>
      <c r="N128" s="105">
        <v>0.10490000000000001</v>
      </c>
      <c r="O128" s="105">
        <v>0.15490000000000001</v>
      </c>
      <c r="P128" s="105">
        <v>0.1149</v>
      </c>
      <c r="Q128" s="452"/>
      <c r="R128" s="453"/>
      <c r="S128" s="394"/>
      <c r="T128" s="421"/>
      <c r="U128" s="422"/>
    </row>
    <row r="129" spans="1:24" s="47" customFormat="1" ht="16.5" customHeight="1">
      <c r="B129" s="442" t="s">
        <v>97</v>
      </c>
      <c r="C129" s="443"/>
      <c r="D129" s="444"/>
      <c r="E129" s="121" t="s">
        <v>19</v>
      </c>
      <c r="F129" s="4" t="s">
        <v>21</v>
      </c>
      <c r="G129" s="5">
        <v>7.9899999999999999E-2</v>
      </c>
      <c r="H129" s="5">
        <v>3.9899999999999998E-2</v>
      </c>
      <c r="I129" s="5">
        <v>7.9899999999999999E-2</v>
      </c>
      <c r="J129" s="32">
        <v>3.9899999999999998E-2</v>
      </c>
      <c r="K129" s="5">
        <v>8.9899999999999994E-2</v>
      </c>
      <c r="L129" s="5">
        <v>4.99E-2</v>
      </c>
      <c r="M129" s="5">
        <v>9.9900000000000003E-2</v>
      </c>
      <c r="N129" s="32">
        <v>5.9900000000000002E-2</v>
      </c>
      <c r="O129" s="5">
        <v>0.1099</v>
      </c>
      <c r="P129" s="32">
        <v>6.9900000000000004E-2</v>
      </c>
      <c r="Q129" s="452"/>
      <c r="R129" s="453"/>
      <c r="S129" s="394"/>
      <c r="T129" s="421"/>
      <c r="U129" s="422"/>
    </row>
    <row r="130" spans="1:24" s="47" customFormat="1" ht="15.75" customHeight="1">
      <c r="B130" s="445"/>
      <c r="C130" s="446"/>
      <c r="D130" s="447"/>
      <c r="E130" s="121"/>
      <c r="F130" s="4" t="s">
        <v>23</v>
      </c>
      <c r="G130" s="5">
        <v>8.9899999999999994E-2</v>
      </c>
      <c r="H130" s="5">
        <v>4.99E-2</v>
      </c>
      <c r="I130" s="5">
        <v>8.9899999999999994E-2</v>
      </c>
      <c r="J130" s="32">
        <v>4.99E-2</v>
      </c>
      <c r="K130" s="5">
        <v>9.9900000000000003E-2</v>
      </c>
      <c r="L130" s="5">
        <v>5.9900000000000002E-2</v>
      </c>
      <c r="M130" s="5">
        <v>0.1099</v>
      </c>
      <c r="N130" s="32">
        <v>6.9900000000000004E-2</v>
      </c>
      <c r="O130" s="5">
        <v>0.11990000000000001</v>
      </c>
      <c r="P130" s="32">
        <v>7.9899999999999999E-2</v>
      </c>
      <c r="Q130" s="452"/>
      <c r="R130" s="453"/>
      <c r="S130" s="394"/>
      <c r="T130" s="421"/>
      <c r="U130" s="422"/>
    </row>
    <row r="131" spans="1:24" s="47" customFormat="1" ht="14.4" customHeight="1">
      <c r="B131" s="448"/>
      <c r="C131" s="449"/>
      <c r="D131" s="447"/>
      <c r="E131" s="121"/>
      <c r="F131" s="3" t="s">
        <v>90</v>
      </c>
      <c r="G131" s="32">
        <v>0.1099</v>
      </c>
      <c r="H131" s="32">
        <v>6.9900000000000004E-2</v>
      </c>
      <c r="I131" s="32">
        <v>0.1099</v>
      </c>
      <c r="J131" s="32">
        <v>6.9900000000000004E-2</v>
      </c>
      <c r="K131" s="32">
        <v>0.11990000000000001</v>
      </c>
      <c r="L131" s="32">
        <v>7.9899999999999999E-2</v>
      </c>
      <c r="M131" s="32">
        <v>0.12989999999999999</v>
      </c>
      <c r="N131" s="32">
        <v>8.9899999999999994E-2</v>
      </c>
      <c r="O131" s="32">
        <v>0.1399</v>
      </c>
      <c r="P131" s="32">
        <v>9.9900000000000003E-2</v>
      </c>
      <c r="Q131" s="454"/>
      <c r="R131" s="455"/>
      <c r="S131" s="386"/>
      <c r="T131" s="423"/>
      <c r="U131" s="424"/>
    </row>
    <row r="132" spans="1:24" s="47" customFormat="1" ht="2.25" customHeight="1">
      <c r="A132" s="1"/>
      <c r="B132" s="11"/>
      <c r="C132" s="11"/>
      <c r="D132" s="11"/>
      <c r="E132" s="12"/>
      <c r="F132" s="13"/>
      <c r="G132" s="70"/>
      <c r="H132" s="70"/>
      <c r="I132" s="70"/>
      <c r="J132" s="70"/>
      <c r="K132" s="70"/>
      <c r="L132" s="70"/>
      <c r="M132" s="70"/>
      <c r="N132" s="70"/>
      <c r="O132" s="70"/>
      <c r="P132" s="70"/>
      <c r="Q132" s="70"/>
      <c r="R132" s="70"/>
      <c r="S132" s="14"/>
      <c r="T132" s="14"/>
      <c r="U132" s="14"/>
      <c r="V132" s="1"/>
      <c r="W132" s="1"/>
      <c r="X132" s="1"/>
    </row>
    <row r="133" spans="1:24" s="47" customFormat="1" ht="14.25" customHeight="1">
      <c r="B133" s="371" t="s">
        <v>131</v>
      </c>
      <c r="C133" s="372"/>
      <c r="D133" s="373"/>
      <c r="E133" s="387" t="s">
        <v>19</v>
      </c>
      <c r="F133" s="22" t="s">
        <v>21</v>
      </c>
      <c r="G133" s="37">
        <v>4.24E-2</v>
      </c>
      <c r="H133" s="37">
        <f>G133-2%</f>
        <v>2.24E-2</v>
      </c>
      <c r="I133" s="37">
        <v>5.74E-2</v>
      </c>
      <c r="J133" s="38">
        <f>I133-2%</f>
        <v>3.7400000000000003E-2</v>
      </c>
      <c r="K133" s="37">
        <v>7.6399999999999996E-2</v>
      </c>
      <c r="L133" s="37">
        <f>K133-2%</f>
        <v>5.6399999999999992E-2</v>
      </c>
      <c r="M133" s="37">
        <v>9.74E-2</v>
      </c>
      <c r="N133" s="38">
        <f>M133-2%</f>
        <v>7.7399999999999997E-2</v>
      </c>
      <c r="O133" s="37">
        <v>0.1174</v>
      </c>
      <c r="P133" s="38">
        <f>O133-2%</f>
        <v>9.74E-2</v>
      </c>
      <c r="Q133" s="189" t="s">
        <v>8</v>
      </c>
      <c r="R133" s="190"/>
      <c r="S133" s="385" t="s">
        <v>53</v>
      </c>
      <c r="T133" s="247" t="s">
        <v>10</v>
      </c>
      <c r="U133" s="248"/>
    </row>
    <row r="134" spans="1:24" s="47" customFormat="1" ht="14.25" customHeight="1">
      <c r="B134" s="374"/>
      <c r="C134" s="375"/>
      <c r="D134" s="376"/>
      <c r="E134" s="387"/>
      <c r="F134" s="22" t="s">
        <v>23</v>
      </c>
      <c r="G134" s="37">
        <v>8.6400000000000005E-2</v>
      </c>
      <c r="H134" s="37">
        <f t="shared" ref="H134:H135" si="38">G134-2%</f>
        <v>6.6400000000000001E-2</v>
      </c>
      <c r="I134" s="37">
        <v>8.6400000000000005E-2</v>
      </c>
      <c r="J134" s="38">
        <f t="shared" ref="J134:J135" si="39">I134-2%</f>
        <v>6.6400000000000001E-2</v>
      </c>
      <c r="K134" s="37">
        <v>9.64E-2</v>
      </c>
      <c r="L134" s="37">
        <f t="shared" ref="L134:L135" si="40">K134-2%</f>
        <v>7.6399999999999996E-2</v>
      </c>
      <c r="M134" s="37">
        <v>0.1174</v>
      </c>
      <c r="N134" s="38">
        <f t="shared" ref="N134:N135" si="41">M134-2%</f>
        <v>9.74E-2</v>
      </c>
      <c r="O134" s="37">
        <v>0.12740000000000001</v>
      </c>
      <c r="P134" s="38">
        <f t="shared" ref="P134:P135" si="42">O134-2%</f>
        <v>0.10740000000000001</v>
      </c>
      <c r="Q134" s="191"/>
      <c r="R134" s="192"/>
      <c r="S134" s="394"/>
      <c r="T134" s="248"/>
      <c r="U134" s="248"/>
    </row>
    <row r="135" spans="1:24" s="47" customFormat="1" ht="14.25" customHeight="1">
      <c r="B135" s="377"/>
      <c r="C135" s="378"/>
      <c r="D135" s="379"/>
      <c r="E135" s="387"/>
      <c r="F135" s="22" t="s">
        <v>90</v>
      </c>
      <c r="G135" s="37">
        <v>9.64E-2</v>
      </c>
      <c r="H135" s="37">
        <f t="shared" si="38"/>
        <v>7.6399999999999996E-2</v>
      </c>
      <c r="I135" s="37">
        <v>9.64E-2</v>
      </c>
      <c r="J135" s="38">
        <f t="shared" si="39"/>
        <v>7.6399999999999996E-2</v>
      </c>
      <c r="K135" s="37">
        <v>0.10639999999999999</v>
      </c>
      <c r="L135" s="37">
        <f t="shared" si="40"/>
        <v>8.6399999999999991E-2</v>
      </c>
      <c r="M135" s="37">
        <v>0.12740000000000001</v>
      </c>
      <c r="N135" s="38">
        <f t="shared" si="41"/>
        <v>0.10740000000000001</v>
      </c>
      <c r="O135" s="37">
        <v>0.13739999999999999</v>
      </c>
      <c r="P135" s="38">
        <f t="shared" si="42"/>
        <v>0.11739999999999999</v>
      </c>
      <c r="Q135" s="193"/>
      <c r="R135" s="194"/>
      <c r="S135" s="386"/>
      <c r="T135" s="248"/>
      <c r="U135" s="248"/>
    </row>
    <row r="136" spans="1:24" s="47" customFormat="1" ht="2.25" customHeight="1">
      <c r="A136" s="1"/>
      <c r="B136" s="11"/>
      <c r="C136" s="11"/>
      <c r="D136" s="11"/>
      <c r="E136" s="12"/>
      <c r="F136" s="13"/>
      <c r="G136" s="70"/>
      <c r="H136" s="70"/>
      <c r="I136" s="70"/>
      <c r="J136" s="70"/>
      <c r="K136" s="70"/>
      <c r="L136" s="70"/>
      <c r="M136" s="70"/>
      <c r="N136" s="70"/>
      <c r="O136" s="70"/>
      <c r="P136" s="70"/>
      <c r="Q136" s="70"/>
      <c r="R136" s="70"/>
      <c r="S136" s="14"/>
      <c r="T136" s="14"/>
      <c r="U136" s="14"/>
      <c r="V136" s="1"/>
      <c r="W136" s="1"/>
      <c r="X136" s="1"/>
    </row>
    <row r="137" spans="1:24" s="47" customFormat="1" ht="22.2" customHeight="1">
      <c r="B137" s="369" t="s">
        <v>91</v>
      </c>
      <c r="C137" s="121"/>
      <c r="D137" s="121"/>
      <c r="E137" s="370" t="s">
        <v>19</v>
      </c>
      <c r="F137" s="4" t="s">
        <v>7</v>
      </c>
      <c r="G137" s="5">
        <v>6.5000000000000002E-2</v>
      </c>
      <c r="H137" s="5">
        <v>0.05</v>
      </c>
      <c r="I137" s="414" t="s">
        <v>8</v>
      </c>
      <c r="J137" s="414"/>
      <c r="K137" s="5">
        <v>0.115</v>
      </c>
      <c r="L137" s="5">
        <f>K137-2%</f>
        <v>9.5000000000000001E-2</v>
      </c>
      <c r="M137" s="414" t="s">
        <v>8</v>
      </c>
      <c r="N137" s="414"/>
      <c r="O137" s="5">
        <v>0.11899999999999999</v>
      </c>
      <c r="P137" s="32">
        <f>O137-2%</f>
        <v>9.8999999999999991E-2</v>
      </c>
      <c r="Q137" s="175" t="s">
        <v>8</v>
      </c>
      <c r="R137" s="175"/>
      <c r="S137" s="247" t="s">
        <v>88</v>
      </c>
      <c r="T137" s="247" t="s">
        <v>14</v>
      </c>
      <c r="U137" s="248"/>
    </row>
    <row r="138" spans="1:24" s="47" customFormat="1" ht="18" customHeight="1">
      <c r="B138" s="121"/>
      <c r="C138" s="121"/>
      <c r="D138" s="121"/>
      <c r="E138" s="370"/>
      <c r="F138" s="4" t="s">
        <v>73</v>
      </c>
      <c r="G138" s="414" t="s">
        <v>8</v>
      </c>
      <c r="H138" s="414"/>
      <c r="I138" s="5">
        <v>0.115</v>
      </c>
      <c r="J138" s="32">
        <v>9.5000000000000001E-2</v>
      </c>
      <c r="K138" s="5">
        <v>0.125</v>
      </c>
      <c r="L138" s="5">
        <f t="shared" ref="L138" si="43">K138-2%</f>
        <v>0.105</v>
      </c>
      <c r="M138" s="414"/>
      <c r="N138" s="414"/>
      <c r="O138" s="5">
        <v>0.129</v>
      </c>
      <c r="P138" s="32">
        <f t="shared" ref="P138" si="44">O138-2%</f>
        <v>0.109</v>
      </c>
      <c r="Q138" s="175"/>
      <c r="R138" s="175"/>
      <c r="S138" s="247"/>
      <c r="T138" s="248"/>
      <c r="U138" s="248"/>
    </row>
    <row r="139" spans="1:24" s="47" customFormat="1" ht="17.399999999999999" customHeight="1">
      <c r="B139" s="121" t="s">
        <v>138</v>
      </c>
      <c r="C139" s="456"/>
      <c r="D139" s="456"/>
      <c r="E139" s="121" t="s">
        <v>19</v>
      </c>
      <c r="F139" s="4" t="s">
        <v>21</v>
      </c>
      <c r="G139" s="283" t="s">
        <v>8</v>
      </c>
      <c r="H139" s="342"/>
      <c r="I139" s="48">
        <v>1.9900000000000001E-2</v>
      </c>
      <c r="J139" s="48">
        <v>1E-4</v>
      </c>
      <c r="K139" s="48">
        <v>2.9899999999999999E-2</v>
      </c>
      <c r="L139" s="48">
        <v>9.9000000000000008E-3</v>
      </c>
      <c r="M139" s="48">
        <v>3.9899999999999998E-2</v>
      </c>
      <c r="N139" s="48">
        <v>1.9900000000000001E-2</v>
      </c>
      <c r="O139" s="48">
        <v>4.99E-2</v>
      </c>
      <c r="P139" s="48">
        <v>2.9899999999999999E-2</v>
      </c>
      <c r="Q139" s="175" t="s">
        <v>8</v>
      </c>
      <c r="R139" s="456"/>
      <c r="S139" s="247" t="s">
        <v>119</v>
      </c>
      <c r="T139" s="247" t="s">
        <v>10</v>
      </c>
      <c r="U139" s="248"/>
    </row>
    <row r="140" spans="1:24" s="47" customFormat="1" ht="13.2" customHeight="1">
      <c r="B140" s="456"/>
      <c r="C140" s="456"/>
      <c r="D140" s="456"/>
      <c r="E140" s="456"/>
      <c r="F140" s="4" t="s">
        <v>120</v>
      </c>
      <c r="G140" s="343"/>
      <c r="H140" s="345"/>
      <c r="I140" s="48">
        <v>5.4899999999999997E-2</v>
      </c>
      <c r="J140" s="48">
        <v>3.49E-2</v>
      </c>
      <c r="K140" s="48">
        <v>6.4899999999999999E-2</v>
      </c>
      <c r="L140" s="48">
        <v>4.4900000000000002E-2</v>
      </c>
      <c r="M140" s="48">
        <v>7.4899999999999994E-2</v>
      </c>
      <c r="N140" s="48">
        <v>5.4899999999999997E-2</v>
      </c>
      <c r="O140" s="48">
        <v>8.4900000000000003E-2</v>
      </c>
      <c r="P140" s="48">
        <v>6.4899999999999999E-2</v>
      </c>
      <c r="Q140" s="456"/>
      <c r="R140" s="456"/>
      <c r="S140" s="456"/>
      <c r="T140" s="248"/>
      <c r="U140" s="248"/>
    </row>
    <row r="141" spans="1:24" s="47" customFormat="1" ht="16.95" customHeight="1">
      <c r="B141" s="456"/>
      <c r="C141" s="456"/>
      <c r="D141" s="456"/>
      <c r="E141" s="456"/>
      <c r="F141" s="3" t="s">
        <v>43</v>
      </c>
      <c r="G141" s="346"/>
      <c r="H141" s="348"/>
      <c r="I141" s="48">
        <v>8.4900000000000003E-2</v>
      </c>
      <c r="J141" s="48">
        <v>6.4899999999999999E-2</v>
      </c>
      <c r="K141" s="48">
        <v>9.4899999999999998E-2</v>
      </c>
      <c r="L141" s="48">
        <v>7.4899999999999994E-2</v>
      </c>
      <c r="M141" s="105">
        <v>0.10489999999999999</v>
      </c>
      <c r="N141" s="105">
        <v>8.4900000000000003E-2</v>
      </c>
      <c r="O141" s="105">
        <v>0.1149</v>
      </c>
      <c r="P141" s="105">
        <v>9.4899999999999998E-2</v>
      </c>
      <c r="Q141" s="456"/>
      <c r="R141" s="456"/>
      <c r="S141" s="456"/>
      <c r="T141" s="248"/>
      <c r="U141" s="248"/>
    </row>
    <row r="142" spans="1:24" s="47" customFormat="1" ht="16.95" customHeight="1">
      <c r="B142" s="121" t="s">
        <v>137</v>
      </c>
      <c r="C142" s="456"/>
      <c r="D142" s="456"/>
      <c r="E142" s="121" t="s">
        <v>19</v>
      </c>
      <c r="F142" s="4" t="s">
        <v>21</v>
      </c>
      <c r="G142" s="283" t="s">
        <v>8</v>
      </c>
      <c r="H142" s="342"/>
      <c r="I142" s="48">
        <v>7.9899999999999999E-2</v>
      </c>
      <c r="J142" s="48">
        <v>5.9900000000000002E-2</v>
      </c>
      <c r="K142" s="48">
        <v>8.9899999999999994E-2</v>
      </c>
      <c r="L142" s="48">
        <v>6.9900000000000004E-2</v>
      </c>
      <c r="M142" s="48">
        <v>9.9900000000000003E-2</v>
      </c>
      <c r="N142" s="48">
        <v>7.9899999999999999E-2</v>
      </c>
      <c r="O142" s="48">
        <v>0.1099</v>
      </c>
      <c r="P142" s="48">
        <v>8.9899999999999994E-2</v>
      </c>
      <c r="Q142" s="175" t="s">
        <v>8</v>
      </c>
      <c r="R142" s="456"/>
      <c r="S142" s="247" t="s">
        <v>119</v>
      </c>
      <c r="T142" s="247" t="s">
        <v>10</v>
      </c>
      <c r="U142" s="248"/>
    </row>
    <row r="143" spans="1:24" s="47" customFormat="1" ht="16.95" customHeight="1">
      <c r="B143" s="456"/>
      <c r="C143" s="456"/>
      <c r="D143" s="456"/>
      <c r="E143" s="456"/>
      <c r="F143" s="4" t="s">
        <v>120</v>
      </c>
      <c r="G143" s="343"/>
      <c r="H143" s="345"/>
      <c r="I143" s="48">
        <v>9.4899999999999998E-2</v>
      </c>
      <c r="J143" s="48">
        <v>7.4899999999999994E-2</v>
      </c>
      <c r="K143" s="48">
        <v>0.10489999999999999</v>
      </c>
      <c r="L143" s="48">
        <v>8.4900000000000003E-2</v>
      </c>
      <c r="M143" s="48">
        <v>0.1149</v>
      </c>
      <c r="N143" s="48">
        <v>9.4899999999999998E-2</v>
      </c>
      <c r="O143" s="48">
        <v>0.1249</v>
      </c>
      <c r="P143" s="48">
        <v>0.10489999999999999</v>
      </c>
      <c r="Q143" s="456"/>
      <c r="R143" s="456"/>
      <c r="S143" s="456"/>
      <c r="T143" s="248"/>
      <c r="U143" s="248"/>
    </row>
    <row r="144" spans="1:24" s="47" customFormat="1" ht="16.95" customHeight="1">
      <c r="B144" s="456"/>
      <c r="C144" s="456"/>
      <c r="D144" s="456"/>
      <c r="E144" s="456"/>
      <c r="F144" s="3" t="s">
        <v>43</v>
      </c>
      <c r="G144" s="346"/>
      <c r="H144" s="348"/>
      <c r="I144" s="48">
        <v>0.10489999999999999</v>
      </c>
      <c r="J144" s="48">
        <v>8.4900000000000003E-2</v>
      </c>
      <c r="K144" s="48">
        <v>0.1149</v>
      </c>
      <c r="L144" s="48">
        <v>9.4899999999999998E-2</v>
      </c>
      <c r="M144" s="105">
        <v>0.1249</v>
      </c>
      <c r="N144" s="105">
        <v>0.10489999999999999</v>
      </c>
      <c r="O144" s="105">
        <v>0.13489999999999999</v>
      </c>
      <c r="P144" s="105">
        <v>0.1149</v>
      </c>
      <c r="Q144" s="456"/>
      <c r="R144" s="456"/>
      <c r="S144" s="456"/>
      <c r="T144" s="248"/>
      <c r="U144" s="248"/>
    </row>
    <row r="145" spans="2:21" ht="13.95" customHeight="1">
      <c r="B145" s="380" t="s">
        <v>30</v>
      </c>
      <c r="C145" s="380"/>
      <c r="D145" s="380"/>
      <c r="E145" s="380"/>
      <c r="F145" s="380"/>
      <c r="G145" s="380"/>
      <c r="H145" s="380"/>
      <c r="I145" s="380"/>
      <c r="J145" s="380"/>
      <c r="K145" s="380"/>
      <c r="L145" s="380"/>
      <c r="M145" s="380"/>
      <c r="N145" s="380"/>
      <c r="O145" s="380"/>
      <c r="P145" s="380"/>
      <c r="Q145" s="380"/>
      <c r="R145" s="380"/>
      <c r="S145" s="380"/>
      <c r="T145" s="380"/>
      <c r="U145" s="380"/>
    </row>
    <row r="146" spans="2:21" ht="9.75" customHeight="1">
      <c r="B146" s="156" t="s">
        <v>0</v>
      </c>
      <c r="C146" s="144"/>
      <c r="D146" s="145"/>
      <c r="E146" s="245" t="s">
        <v>1</v>
      </c>
      <c r="F146" s="334" t="s">
        <v>2</v>
      </c>
      <c r="G146" s="256" t="s">
        <v>16</v>
      </c>
      <c r="H146" s="257"/>
      <c r="I146" s="257"/>
      <c r="J146" s="257"/>
      <c r="K146" s="257"/>
      <c r="L146" s="258"/>
      <c r="M146" s="256" t="s">
        <v>17</v>
      </c>
      <c r="N146" s="257"/>
      <c r="O146" s="257"/>
      <c r="P146" s="257"/>
      <c r="Q146" s="257"/>
      <c r="R146" s="258"/>
      <c r="S146" s="416" t="s">
        <v>3</v>
      </c>
      <c r="T146" s="416" t="s">
        <v>4</v>
      </c>
      <c r="U146" s="416"/>
    </row>
    <row r="147" spans="2:21" ht="24" customHeight="1">
      <c r="B147" s="157"/>
      <c r="C147" s="158"/>
      <c r="D147" s="159"/>
      <c r="E147" s="245"/>
      <c r="F147" s="334"/>
      <c r="G147" s="252" t="s">
        <v>37</v>
      </c>
      <c r="H147" s="253"/>
      <c r="I147" s="67" t="s">
        <v>66</v>
      </c>
      <c r="J147" s="67" t="s">
        <v>67</v>
      </c>
      <c r="K147" s="252" t="s">
        <v>133</v>
      </c>
      <c r="L147" s="253"/>
      <c r="M147" s="252" t="s">
        <v>37</v>
      </c>
      <c r="N147" s="253"/>
      <c r="O147" s="67" t="s">
        <v>66</v>
      </c>
      <c r="P147" s="67" t="s">
        <v>67</v>
      </c>
      <c r="Q147" s="252" t="s">
        <v>133</v>
      </c>
      <c r="R147" s="253"/>
      <c r="S147" s="416"/>
      <c r="T147" s="416"/>
      <c r="U147" s="416"/>
    </row>
    <row r="148" spans="2:21" ht="39" customHeight="1">
      <c r="B148" s="286" t="s">
        <v>70</v>
      </c>
      <c r="C148" s="461" t="s">
        <v>109</v>
      </c>
      <c r="D148" s="462"/>
      <c r="E148" s="97" t="s">
        <v>19</v>
      </c>
      <c r="F148" s="7" t="s">
        <v>29</v>
      </c>
      <c r="G148" s="251">
        <v>0.1699</v>
      </c>
      <c r="H148" s="251"/>
      <c r="I148" s="98">
        <f>G148-0.75%</f>
        <v>0.16239999999999999</v>
      </c>
      <c r="J148" s="98">
        <f>G148-1%</f>
        <v>0.15989999999999999</v>
      </c>
      <c r="K148" s="251">
        <f>G148-1.5%</f>
        <v>0.15489999999999998</v>
      </c>
      <c r="L148" s="251"/>
      <c r="M148" s="354" t="s">
        <v>8</v>
      </c>
      <c r="N148" s="426"/>
      <c r="O148" s="426"/>
      <c r="P148" s="426"/>
      <c r="Q148" s="426"/>
      <c r="R148" s="355"/>
      <c r="S148" s="427" t="s">
        <v>22</v>
      </c>
      <c r="T148" s="254">
        <v>4900000</v>
      </c>
      <c r="U148" s="254"/>
    </row>
    <row r="149" spans="2:21" ht="31.5" customHeight="1">
      <c r="B149" s="415"/>
      <c r="C149" s="461" t="s">
        <v>36</v>
      </c>
      <c r="D149" s="462"/>
      <c r="E149" s="84" t="s">
        <v>19</v>
      </c>
      <c r="F149" s="7" t="s">
        <v>29</v>
      </c>
      <c r="G149" s="251">
        <v>0.20399999999999999</v>
      </c>
      <c r="H149" s="251"/>
      <c r="I149" s="110">
        <f>G149-0.75%</f>
        <v>0.19649999999999998</v>
      </c>
      <c r="J149" s="110">
        <f>G149-1%</f>
        <v>0.19399999999999998</v>
      </c>
      <c r="K149" s="251">
        <f t="shared" ref="K149" si="45">G149-1.5%</f>
        <v>0.189</v>
      </c>
      <c r="L149" s="251"/>
      <c r="M149" s="251">
        <f>G149+3%</f>
        <v>0.23399999999999999</v>
      </c>
      <c r="N149" s="251"/>
      <c r="O149" s="110">
        <f>M149-0.75%</f>
        <v>0.22649999999999998</v>
      </c>
      <c r="P149" s="110">
        <f>M149-1%</f>
        <v>0.22399999999999998</v>
      </c>
      <c r="Q149" s="251">
        <f>K149+3%</f>
        <v>0.219</v>
      </c>
      <c r="R149" s="251"/>
      <c r="S149" s="427"/>
      <c r="T149" s="254"/>
      <c r="U149" s="254"/>
    </row>
    <row r="150" spans="2:21" s="23" customFormat="1" ht="14.25" customHeight="1">
      <c r="B150" s="121" t="s">
        <v>64</v>
      </c>
      <c r="C150" s="121"/>
      <c r="D150" s="121"/>
      <c r="E150" s="320" t="s">
        <v>19</v>
      </c>
      <c r="F150" s="19" t="s">
        <v>29</v>
      </c>
      <c r="G150" s="251">
        <v>0.14499999999999999</v>
      </c>
      <c r="H150" s="251"/>
      <c r="I150" s="354">
        <v>0.11899999999999999</v>
      </c>
      <c r="J150" s="406"/>
      <c r="K150" s="406"/>
      <c r="L150" s="407"/>
      <c r="M150" s="418" t="s">
        <v>8</v>
      </c>
      <c r="N150" s="418"/>
      <c r="O150" s="418"/>
      <c r="P150" s="418"/>
      <c r="Q150" s="418"/>
      <c r="R150" s="418"/>
      <c r="S150" s="213" t="s">
        <v>72</v>
      </c>
      <c r="T150" s="404">
        <v>4900000</v>
      </c>
      <c r="U150" s="320"/>
    </row>
    <row r="151" spans="2:21" s="23" customFormat="1" ht="14.25" customHeight="1">
      <c r="B151" s="121"/>
      <c r="C151" s="121"/>
      <c r="D151" s="121"/>
      <c r="E151" s="320"/>
      <c r="F151" s="19" t="s">
        <v>58</v>
      </c>
      <c r="G151" s="251">
        <v>0.16700000000000001</v>
      </c>
      <c r="H151" s="251"/>
      <c r="I151" s="354">
        <v>0.16500000000000001</v>
      </c>
      <c r="J151" s="406"/>
      <c r="K151" s="406"/>
      <c r="L151" s="407"/>
      <c r="M151" s="418"/>
      <c r="N151" s="418"/>
      <c r="O151" s="418"/>
      <c r="P151" s="418"/>
      <c r="Q151" s="418"/>
      <c r="R151" s="418"/>
      <c r="S151" s="213"/>
      <c r="T151" s="320"/>
      <c r="U151" s="320"/>
    </row>
    <row r="152" spans="2:21" ht="2.25" customHeight="1">
      <c r="B152" s="78"/>
      <c r="C152" s="78"/>
      <c r="D152" s="78"/>
      <c r="E152" s="33"/>
      <c r="F152" s="34"/>
      <c r="G152" s="80"/>
      <c r="H152" s="80"/>
      <c r="I152" s="80"/>
      <c r="J152" s="80"/>
      <c r="K152" s="80"/>
      <c r="L152" s="80"/>
      <c r="M152" s="80"/>
      <c r="N152" s="80"/>
      <c r="O152" s="80"/>
      <c r="P152" s="80"/>
      <c r="Q152" s="80"/>
      <c r="R152" s="80"/>
      <c r="S152" s="35"/>
      <c r="T152" s="36"/>
      <c r="U152" s="36"/>
    </row>
    <row r="153" spans="2:21" ht="10.5" customHeight="1">
      <c r="B153" s="405" t="s">
        <v>35</v>
      </c>
      <c r="C153" s="405"/>
      <c r="D153" s="405"/>
      <c r="E153" s="405"/>
      <c r="F153" s="405"/>
      <c r="G153" s="405"/>
      <c r="H153" s="405"/>
      <c r="I153" s="405"/>
      <c r="J153" s="405"/>
      <c r="K153" s="405"/>
      <c r="L153" s="405"/>
      <c r="M153" s="405"/>
      <c r="N153" s="405"/>
      <c r="O153" s="405"/>
      <c r="P153" s="405"/>
      <c r="Q153" s="405"/>
      <c r="R153" s="405"/>
      <c r="S153" s="405"/>
      <c r="T153" s="405"/>
      <c r="U153" s="405"/>
    </row>
    <row r="154" spans="2:21" ht="2.25" customHeight="1"/>
    <row r="155" spans="2:21" s="23" customFormat="1" ht="40.950000000000003" customHeight="1">
      <c r="B155" s="367" t="s">
        <v>57</v>
      </c>
      <c r="C155" s="367"/>
      <c r="D155" s="367"/>
      <c r="E155" s="417" t="s">
        <v>123</v>
      </c>
      <c r="F155" s="417"/>
      <c r="G155" s="417"/>
      <c r="H155" s="417"/>
      <c r="I155" s="417"/>
      <c r="J155" s="417"/>
      <c r="K155" s="417"/>
      <c r="L155" s="417"/>
      <c r="M155" s="417"/>
      <c r="N155" s="417"/>
      <c r="O155" s="417"/>
      <c r="P155" s="417"/>
      <c r="Q155" s="417"/>
      <c r="R155" s="417"/>
      <c r="S155" s="417"/>
      <c r="T155" s="417"/>
      <c r="U155" s="417"/>
    </row>
    <row r="156" spans="2:21" s="23" customFormat="1" ht="98.4" customHeight="1">
      <c r="B156" s="367" t="s">
        <v>100</v>
      </c>
      <c r="C156" s="367"/>
      <c r="D156" s="367"/>
      <c r="E156" s="417" t="s">
        <v>114</v>
      </c>
      <c r="F156" s="460"/>
      <c r="G156" s="460"/>
      <c r="H156" s="460"/>
      <c r="I156" s="460"/>
      <c r="J156" s="460"/>
      <c r="K156" s="460"/>
      <c r="L156" s="460"/>
      <c r="M156" s="460"/>
      <c r="N156" s="460"/>
      <c r="O156" s="460"/>
      <c r="P156" s="460"/>
      <c r="Q156" s="460"/>
      <c r="R156" s="460"/>
      <c r="S156" s="460"/>
      <c r="T156" s="460"/>
      <c r="U156" s="460"/>
    </row>
    <row r="157" spans="2:21" ht="3" customHeight="1"/>
    <row r="158" spans="2:21" ht="3" customHeight="1"/>
    <row r="159" spans="2:21" ht="12" customHeight="1">
      <c r="B159" s="156" t="s">
        <v>0</v>
      </c>
      <c r="C159" s="144"/>
      <c r="D159" s="145"/>
      <c r="E159" s="245" t="s">
        <v>1</v>
      </c>
      <c r="F159" s="334" t="s">
        <v>2</v>
      </c>
      <c r="G159" s="244" t="s">
        <v>16</v>
      </c>
      <c r="H159" s="245"/>
      <c r="I159" s="245"/>
      <c r="J159" s="245"/>
      <c r="K159" s="245"/>
      <c r="L159" s="245"/>
      <c r="M159" s="290" t="s">
        <v>60</v>
      </c>
      <c r="N159" s="397"/>
      <c r="O159" s="397"/>
      <c r="P159" s="397"/>
      <c r="Q159" s="397"/>
      <c r="R159" s="398"/>
      <c r="S159" s="416" t="s">
        <v>3</v>
      </c>
      <c r="T159" s="416" t="s">
        <v>4</v>
      </c>
      <c r="U159" s="416"/>
    </row>
    <row r="160" spans="2:21" ht="12.75" customHeight="1">
      <c r="B160" s="157"/>
      <c r="C160" s="158"/>
      <c r="D160" s="159"/>
      <c r="E160" s="245"/>
      <c r="F160" s="334"/>
      <c r="G160" s="402" t="s">
        <v>54</v>
      </c>
      <c r="H160" s="402"/>
      <c r="I160" s="402"/>
      <c r="J160" s="402" t="s">
        <v>55</v>
      </c>
      <c r="K160" s="402"/>
      <c r="L160" s="402"/>
      <c r="M160" s="399"/>
      <c r="N160" s="400"/>
      <c r="O160" s="400"/>
      <c r="P160" s="400"/>
      <c r="Q160" s="400"/>
      <c r="R160" s="401"/>
      <c r="S160" s="416"/>
      <c r="T160" s="416"/>
      <c r="U160" s="416"/>
    </row>
    <row r="161" spans="2:21" s="23" customFormat="1" ht="14.25" customHeight="1">
      <c r="B161" s="459" t="s">
        <v>63</v>
      </c>
      <c r="C161" s="320" t="s">
        <v>5</v>
      </c>
      <c r="D161" s="320"/>
      <c r="E161" s="320" t="s">
        <v>19</v>
      </c>
      <c r="F161" s="457" t="s">
        <v>31</v>
      </c>
      <c r="G161" s="239">
        <v>0.14399999999999999</v>
      </c>
      <c r="H161" s="239"/>
      <c r="I161" s="239"/>
      <c r="J161" s="239">
        <v>0.129</v>
      </c>
      <c r="K161" s="239"/>
      <c r="L161" s="239"/>
      <c r="M161" s="238" t="s">
        <v>61</v>
      </c>
      <c r="N161" s="238"/>
      <c r="O161" s="238"/>
      <c r="P161" s="238"/>
      <c r="Q161" s="238"/>
      <c r="R161" s="238"/>
      <c r="S161" s="213" t="s">
        <v>9</v>
      </c>
      <c r="T161" s="213" t="s">
        <v>14</v>
      </c>
      <c r="U161" s="213"/>
    </row>
    <row r="162" spans="2:21" s="23" customFormat="1" ht="14.25" customHeight="1">
      <c r="B162" s="459"/>
      <c r="C162" s="320"/>
      <c r="D162" s="320"/>
      <c r="E162" s="320"/>
      <c r="F162" s="458"/>
      <c r="G162" s="239"/>
      <c r="H162" s="239"/>
      <c r="I162" s="239"/>
      <c r="J162" s="239"/>
      <c r="K162" s="239"/>
      <c r="L162" s="239"/>
      <c r="M162" s="238"/>
      <c r="N162" s="238"/>
      <c r="O162" s="238"/>
      <c r="P162" s="238"/>
      <c r="Q162" s="238"/>
      <c r="R162" s="238"/>
      <c r="S162" s="213"/>
      <c r="T162" s="213"/>
      <c r="U162" s="213"/>
    </row>
    <row r="163" spans="2:21" s="23" customFormat="1" ht="14.25" customHeight="1">
      <c r="B163" s="459"/>
      <c r="C163" s="320" t="s">
        <v>12</v>
      </c>
      <c r="D163" s="320"/>
      <c r="E163" s="320"/>
      <c r="F163" s="457" t="s">
        <v>31</v>
      </c>
      <c r="G163" s="239">
        <v>0.154</v>
      </c>
      <c r="H163" s="239"/>
      <c r="I163" s="239"/>
      <c r="J163" s="239">
        <v>0.13900000000000001</v>
      </c>
      <c r="K163" s="239"/>
      <c r="L163" s="239"/>
      <c r="M163" s="238"/>
      <c r="N163" s="238"/>
      <c r="O163" s="238"/>
      <c r="P163" s="238"/>
      <c r="Q163" s="238"/>
      <c r="R163" s="238"/>
      <c r="S163" s="213"/>
      <c r="T163" s="213"/>
      <c r="U163" s="213"/>
    </row>
    <row r="164" spans="2:21" s="23" customFormat="1" ht="14.25" customHeight="1">
      <c r="B164" s="459"/>
      <c r="C164" s="320"/>
      <c r="D164" s="320"/>
      <c r="E164" s="320"/>
      <c r="F164" s="458"/>
      <c r="G164" s="239"/>
      <c r="H164" s="239"/>
      <c r="I164" s="239"/>
      <c r="J164" s="239"/>
      <c r="K164" s="239"/>
      <c r="L164" s="239"/>
      <c r="M164" s="238"/>
      <c r="N164" s="238"/>
      <c r="O164" s="238"/>
      <c r="P164" s="238"/>
      <c r="Q164" s="238"/>
      <c r="R164" s="238"/>
      <c r="S164" s="213"/>
      <c r="T164" s="213"/>
      <c r="U164" s="213"/>
    </row>
    <row r="165" spans="2:21" s="23" customFormat="1" ht="12.6" customHeight="1">
      <c r="B165" s="425"/>
      <c r="C165" s="425"/>
      <c r="D165" s="425"/>
      <c r="E165" s="425"/>
      <c r="F165" s="425"/>
      <c r="G165" s="425"/>
      <c r="H165" s="425"/>
      <c r="I165" s="425"/>
      <c r="J165" s="425"/>
      <c r="K165" s="425"/>
      <c r="L165" s="425"/>
      <c r="M165" s="425"/>
      <c r="N165" s="425"/>
      <c r="O165" s="425"/>
      <c r="P165" s="425"/>
      <c r="Q165" s="425"/>
      <c r="R165" s="425"/>
      <c r="S165" s="425"/>
      <c r="T165" s="425"/>
      <c r="U165" s="425"/>
    </row>
    <row r="166" spans="2:21" s="23" customFormat="1" ht="22.95" customHeight="1">
      <c r="B166" s="118" t="s">
        <v>99</v>
      </c>
      <c r="C166" s="118"/>
      <c r="D166" s="118"/>
      <c r="E166" s="118"/>
      <c r="F166" s="118"/>
      <c r="G166" s="118"/>
      <c r="H166" s="118"/>
      <c r="I166" s="118"/>
      <c r="J166" s="118"/>
      <c r="K166" s="118"/>
      <c r="L166" s="118"/>
      <c r="M166" s="118"/>
      <c r="N166" s="118"/>
      <c r="O166" s="118"/>
      <c r="P166" s="118"/>
      <c r="Q166" s="118"/>
      <c r="R166" s="118"/>
      <c r="S166" s="118"/>
      <c r="T166" s="118"/>
      <c r="U166" s="118"/>
    </row>
    <row r="167" spans="2:21" s="23" customFormat="1" ht="24.6" customHeight="1">
      <c r="B167" s="118" t="s">
        <v>98</v>
      </c>
      <c r="C167" s="118"/>
      <c r="D167" s="118"/>
      <c r="E167" s="118"/>
      <c r="F167" s="118"/>
      <c r="G167" s="118"/>
      <c r="H167" s="118"/>
      <c r="I167" s="118"/>
      <c r="J167" s="118"/>
      <c r="K167" s="118"/>
      <c r="L167" s="118"/>
      <c r="M167" s="118"/>
      <c r="N167" s="118"/>
      <c r="O167" s="118"/>
      <c r="P167" s="118"/>
      <c r="Q167" s="118"/>
      <c r="R167" s="118"/>
      <c r="S167" s="118"/>
      <c r="T167" s="118"/>
      <c r="U167" s="118"/>
    </row>
    <row r="168" spans="2:21" s="23" customFormat="1" ht="24.6" customHeight="1">
      <c r="B168" s="118" t="s">
        <v>101</v>
      </c>
      <c r="C168" s="173"/>
      <c r="D168" s="173"/>
      <c r="E168" s="173"/>
      <c r="F168" s="173"/>
      <c r="G168" s="173"/>
      <c r="H168" s="173"/>
      <c r="I168" s="173"/>
      <c r="J168" s="173"/>
      <c r="K168" s="173"/>
      <c r="L168" s="173"/>
      <c r="M168" s="173"/>
      <c r="N168" s="173"/>
      <c r="O168" s="173"/>
      <c r="P168" s="173"/>
      <c r="Q168" s="173"/>
      <c r="R168" s="173"/>
      <c r="S168" s="173"/>
      <c r="T168" s="173"/>
      <c r="U168" s="173"/>
    </row>
    <row r="169" spans="2:21" s="23" customFormat="1" ht="19.2" customHeight="1">
      <c r="B169" s="174" t="s">
        <v>132</v>
      </c>
      <c r="C169" s="174"/>
      <c r="D169" s="174"/>
      <c r="E169" s="174"/>
      <c r="F169" s="174"/>
      <c r="G169" s="174"/>
      <c r="H169" s="174"/>
      <c r="I169" s="174"/>
      <c r="J169" s="174"/>
      <c r="K169" s="174"/>
      <c r="L169" s="174"/>
      <c r="M169" s="174"/>
      <c r="N169" s="174"/>
      <c r="O169" s="174"/>
      <c r="P169" s="174"/>
      <c r="Q169" s="174"/>
      <c r="R169" s="174"/>
      <c r="S169" s="174"/>
      <c r="T169" s="174"/>
      <c r="U169" s="174"/>
    </row>
    <row r="170" spans="2:21" s="23" customFormat="1" ht="37.200000000000003" customHeight="1">
      <c r="B170" s="118" t="s">
        <v>134</v>
      </c>
      <c r="C170" s="118"/>
      <c r="D170" s="118"/>
      <c r="E170" s="118"/>
      <c r="F170" s="118"/>
      <c r="G170" s="118"/>
      <c r="H170" s="118"/>
      <c r="I170" s="118"/>
      <c r="J170" s="118"/>
      <c r="K170" s="118"/>
      <c r="L170" s="118"/>
      <c r="M170" s="118"/>
      <c r="N170" s="118"/>
      <c r="O170" s="118"/>
      <c r="P170" s="118"/>
      <c r="Q170" s="118"/>
      <c r="R170" s="118"/>
      <c r="S170" s="118"/>
      <c r="T170" s="118"/>
      <c r="U170" s="118"/>
    </row>
    <row r="171" spans="2:21" s="23" customFormat="1" ht="36" customHeight="1">
      <c r="B171" s="118" t="s">
        <v>136</v>
      </c>
      <c r="C171" s="118"/>
      <c r="D171" s="118"/>
      <c r="E171" s="118"/>
      <c r="F171" s="118"/>
      <c r="G171" s="118"/>
      <c r="H171" s="118"/>
      <c r="I171" s="118"/>
      <c r="J171" s="118"/>
      <c r="K171" s="118"/>
      <c r="L171" s="118"/>
      <c r="M171" s="118"/>
      <c r="N171" s="118"/>
      <c r="O171" s="118"/>
      <c r="P171" s="118"/>
      <c r="Q171" s="118"/>
      <c r="R171" s="118"/>
      <c r="S171" s="118"/>
      <c r="T171" s="118"/>
      <c r="U171" s="118"/>
    </row>
    <row r="172" spans="2:21" ht="13.2" customHeight="1">
      <c r="B172" s="118" t="s">
        <v>135</v>
      </c>
      <c r="C172" s="118"/>
      <c r="D172" s="118"/>
      <c r="E172" s="118"/>
      <c r="F172" s="118"/>
      <c r="G172" s="118"/>
      <c r="H172" s="118"/>
      <c r="I172" s="118"/>
      <c r="J172" s="118"/>
      <c r="K172" s="118"/>
      <c r="L172" s="118"/>
      <c r="M172" s="118"/>
      <c r="N172" s="118"/>
      <c r="O172" s="118"/>
      <c r="P172" s="118"/>
      <c r="Q172" s="118"/>
      <c r="R172" s="118"/>
      <c r="S172" s="118"/>
      <c r="T172" s="118"/>
      <c r="U172" s="118"/>
    </row>
    <row r="173" spans="2:21" ht="27.75" customHeight="1">
      <c r="B173" s="65"/>
      <c r="C173" s="65"/>
      <c r="D173" s="65"/>
      <c r="E173" s="65"/>
      <c r="F173" s="65"/>
      <c r="G173" s="65"/>
      <c r="H173" s="65"/>
      <c r="I173" s="65"/>
      <c r="J173" s="65"/>
      <c r="K173" s="65"/>
      <c r="L173" s="65"/>
      <c r="M173" s="65"/>
      <c r="N173" s="65"/>
      <c r="O173" s="65"/>
      <c r="P173" s="65"/>
      <c r="Q173" s="65"/>
      <c r="R173" s="65"/>
      <c r="S173" s="65"/>
      <c r="T173" s="65"/>
      <c r="U173" s="65"/>
    </row>
    <row r="174" spans="2:21">
      <c r="B174" s="92"/>
    </row>
  </sheetData>
  <mergeCells count="523">
    <mergeCell ref="F69:F71"/>
    <mergeCell ref="M69:R71"/>
    <mergeCell ref="S69:S71"/>
    <mergeCell ref="M72:R75"/>
    <mergeCell ref="S72:S75"/>
    <mergeCell ref="T77:U78"/>
    <mergeCell ref="S79:S80"/>
    <mergeCell ref="T79:U80"/>
    <mergeCell ref="T72:U75"/>
    <mergeCell ref="G71:H71"/>
    <mergeCell ref="J71:K71"/>
    <mergeCell ref="T69:U71"/>
    <mergeCell ref="G72:H72"/>
    <mergeCell ref="G73:H73"/>
    <mergeCell ref="G74:H74"/>
    <mergeCell ref="G70:I70"/>
    <mergeCell ref="G75:H75"/>
    <mergeCell ref="J72:K72"/>
    <mergeCell ref="J73:K73"/>
    <mergeCell ref="J74:K74"/>
    <mergeCell ref="J75:K75"/>
    <mergeCell ref="J70:L70"/>
    <mergeCell ref="G69:L69"/>
    <mergeCell ref="B84:D84"/>
    <mergeCell ref="S82:S83"/>
    <mergeCell ref="M79:R80"/>
    <mergeCell ref="S77:S78"/>
    <mergeCell ref="G83:I83"/>
    <mergeCell ref="J83:L83"/>
    <mergeCell ref="G82:R82"/>
    <mergeCell ref="P83:R83"/>
    <mergeCell ref="E77:E78"/>
    <mergeCell ref="F77:F78"/>
    <mergeCell ref="F82:F83"/>
    <mergeCell ref="E82:E83"/>
    <mergeCell ref="E79:E80"/>
    <mergeCell ref="J78:L78"/>
    <mergeCell ref="J79:L79"/>
    <mergeCell ref="J80:L80"/>
    <mergeCell ref="T159:U160"/>
    <mergeCell ref="M147:N147"/>
    <mergeCell ref="B156:D156"/>
    <mergeCell ref="E156:U156"/>
    <mergeCell ref="L120:L121"/>
    <mergeCell ref="K120:K121"/>
    <mergeCell ref="C148:D148"/>
    <mergeCell ref="G146:L146"/>
    <mergeCell ref="Q120:Q121"/>
    <mergeCell ref="H120:H121"/>
    <mergeCell ref="N120:N121"/>
    <mergeCell ref="M120:M121"/>
    <mergeCell ref="E126:E128"/>
    <mergeCell ref="Q147:R147"/>
    <mergeCell ref="T146:U147"/>
    <mergeCell ref="J120:J121"/>
    <mergeCell ref="I120:I121"/>
    <mergeCell ref="B126:D128"/>
    <mergeCell ref="S119:S124"/>
    <mergeCell ref="C149:D149"/>
    <mergeCell ref="E146:E147"/>
    <mergeCell ref="G149:H149"/>
    <mergeCell ref="F146:F147"/>
    <mergeCell ref="F161:F162"/>
    <mergeCell ref="F163:F164"/>
    <mergeCell ref="B159:D160"/>
    <mergeCell ref="E159:E160"/>
    <mergeCell ref="F159:F160"/>
    <mergeCell ref="G159:L159"/>
    <mergeCell ref="B161:B164"/>
    <mergeCell ref="G163:I164"/>
    <mergeCell ref="J161:L162"/>
    <mergeCell ref="G147:H147"/>
    <mergeCell ref="K147:L147"/>
    <mergeCell ref="B129:D131"/>
    <mergeCell ref="E129:E131"/>
    <mergeCell ref="Q126:R131"/>
    <mergeCell ref="S126:S131"/>
    <mergeCell ref="T126:U131"/>
    <mergeCell ref="Q149:R149"/>
    <mergeCell ref="T148:U149"/>
    <mergeCell ref="M149:N149"/>
    <mergeCell ref="B139:D141"/>
    <mergeCell ref="E139:E141"/>
    <mergeCell ref="Q139:R141"/>
    <mergeCell ref="S139:S141"/>
    <mergeCell ref="T139:U141"/>
    <mergeCell ref="G139:H141"/>
    <mergeCell ref="S133:S135"/>
    <mergeCell ref="B142:D144"/>
    <mergeCell ref="E142:E144"/>
    <mergeCell ref="G142:H144"/>
    <mergeCell ref="Q142:R144"/>
    <mergeCell ref="S142:S144"/>
    <mergeCell ref="T142:U144"/>
    <mergeCell ref="B96:D97"/>
    <mergeCell ref="G25:H25"/>
    <mergeCell ref="K25:L25"/>
    <mergeCell ref="M22:R25"/>
    <mergeCell ref="Q96:R96"/>
    <mergeCell ref="F100:F102"/>
    <mergeCell ref="G101:I102"/>
    <mergeCell ref="J101:L102"/>
    <mergeCell ref="S100:S102"/>
    <mergeCell ref="M100:R100"/>
    <mergeCell ref="M101:R102"/>
    <mergeCell ref="K97:L97"/>
    <mergeCell ref="G97:H97"/>
    <mergeCell ref="B99:U99"/>
    <mergeCell ref="G96:H96"/>
    <mergeCell ref="T96:U97"/>
    <mergeCell ref="T8:U25"/>
    <mergeCell ref="F87:F88"/>
    <mergeCell ref="E87:E88"/>
    <mergeCell ref="T82:U83"/>
    <mergeCell ref="M83:O83"/>
    <mergeCell ref="B79:D80"/>
    <mergeCell ref="B82:D83"/>
    <mergeCell ref="B77:D78"/>
    <mergeCell ref="B89:B94"/>
    <mergeCell ref="K93:L93"/>
    <mergeCell ref="M91:N91"/>
    <mergeCell ref="G89:H89"/>
    <mergeCell ref="C89:D90"/>
    <mergeCell ref="K92:L92"/>
    <mergeCell ref="K90:L90"/>
    <mergeCell ref="G92:H92"/>
    <mergeCell ref="K89:L89"/>
    <mergeCell ref="G91:H91"/>
    <mergeCell ref="G93:H93"/>
    <mergeCell ref="C93:D94"/>
    <mergeCell ref="C91:D92"/>
    <mergeCell ref="G90:H90"/>
    <mergeCell ref="B172:U172"/>
    <mergeCell ref="S137:S138"/>
    <mergeCell ref="T137:U138"/>
    <mergeCell ref="M137:N138"/>
    <mergeCell ref="I137:J137"/>
    <mergeCell ref="G138:H138"/>
    <mergeCell ref="S116:S118"/>
    <mergeCell ref="B167:U167"/>
    <mergeCell ref="B166:U166"/>
    <mergeCell ref="F116:F118"/>
    <mergeCell ref="J163:L164"/>
    <mergeCell ref="B148:B149"/>
    <mergeCell ref="S159:S160"/>
    <mergeCell ref="S161:S164"/>
    <mergeCell ref="G160:I160"/>
    <mergeCell ref="G161:I162"/>
    <mergeCell ref="E155:U155"/>
    <mergeCell ref="M150:R151"/>
    <mergeCell ref="T119:U124"/>
    <mergeCell ref="B165:U165"/>
    <mergeCell ref="M148:R148"/>
    <mergeCell ref="S148:S149"/>
    <mergeCell ref="M146:R146"/>
    <mergeCell ref="S146:S147"/>
    <mergeCell ref="M159:R160"/>
    <mergeCell ref="J160:L160"/>
    <mergeCell ref="K149:L149"/>
    <mergeCell ref="T100:U102"/>
    <mergeCell ref="T103:U104"/>
    <mergeCell ref="E113:E114"/>
    <mergeCell ref="S150:S151"/>
    <mergeCell ref="T150:U151"/>
    <mergeCell ref="B153:U153"/>
    <mergeCell ref="I150:L150"/>
    <mergeCell ref="I151:L151"/>
    <mergeCell ref="B155:D155"/>
    <mergeCell ref="G150:H150"/>
    <mergeCell ref="G151:H151"/>
    <mergeCell ref="B150:D151"/>
    <mergeCell ref="E150:E151"/>
    <mergeCell ref="B146:D147"/>
    <mergeCell ref="E133:E135"/>
    <mergeCell ref="B103:D104"/>
    <mergeCell ref="E103:E104"/>
    <mergeCell ref="E106:E108"/>
    <mergeCell ref="E100:E102"/>
    <mergeCell ref="Q113:R114"/>
    <mergeCell ref="S113:S114"/>
    <mergeCell ref="E109:E111"/>
    <mergeCell ref="B109:D111"/>
    <mergeCell ref="B106:D108"/>
    <mergeCell ref="F106:F108"/>
    <mergeCell ref="G100:L100"/>
    <mergeCell ref="S106:S108"/>
    <mergeCell ref="I107:J107"/>
    <mergeCell ref="O107:P107"/>
    <mergeCell ref="Q106:R108"/>
    <mergeCell ref="K107:L107"/>
    <mergeCell ref="S109:S111"/>
    <mergeCell ref="Q109:R111"/>
    <mergeCell ref="B113:D114"/>
    <mergeCell ref="J103:L104"/>
    <mergeCell ref="M103:R104"/>
    <mergeCell ref="S103:S104"/>
    <mergeCell ref="T161:U164"/>
    <mergeCell ref="M161:R164"/>
    <mergeCell ref="C161:D162"/>
    <mergeCell ref="E161:E164"/>
    <mergeCell ref="C163:D164"/>
    <mergeCell ref="T133:U135"/>
    <mergeCell ref="G117:H117"/>
    <mergeCell ref="B137:D138"/>
    <mergeCell ref="E137:E138"/>
    <mergeCell ref="B133:D135"/>
    <mergeCell ref="K117:L117"/>
    <mergeCell ref="M117:N117"/>
    <mergeCell ref="K148:L148"/>
    <mergeCell ref="G148:H148"/>
    <mergeCell ref="B145:U145"/>
    <mergeCell ref="S54:S56"/>
    <mergeCell ref="G64:I64"/>
    <mergeCell ref="K55:L55"/>
    <mergeCell ref="G61:I61"/>
    <mergeCell ref="G62:I62"/>
    <mergeCell ref="K56:L56"/>
    <mergeCell ref="B60:D63"/>
    <mergeCell ref="B58:D59"/>
    <mergeCell ref="D51:D52"/>
    <mergeCell ref="S58:S59"/>
    <mergeCell ref="J61:L61"/>
    <mergeCell ref="J60:L60"/>
    <mergeCell ref="J62:L62"/>
    <mergeCell ref="G58:L58"/>
    <mergeCell ref="B40:D42"/>
    <mergeCell ref="B32:D33"/>
    <mergeCell ref="K15:L15"/>
    <mergeCell ref="G12:H12"/>
    <mergeCell ref="K24:L24"/>
    <mergeCell ref="G16:H16"/>
    <mergeCell ref="K16:L16"/>
    <mergeCell ref="B64:D67"/>
    <mergeCell ref="K51:L51"/>
    <mergeCell ref="J67:L67"/>
    <mergeCell ref="G66:I66"/>
    <mergeCell ref="J66:L66"/>
    <mergeCell ref="E44:E46"/>
    <mergeCell ref="F44:F46"/>
    <mergeCell ref="M12:R21"/>
    <mergeCell ref="G14:H14"/>
    <mergeCell ref="G21:H21"/>
    <mergeCell ref="K21:L21"/>
    <mergeCell ref="G19:H19"/>
    <mergeCell ref="K19:L19"/>
    <mergeCell ref="K13:L13"/>
    <mergeCell ref="K12:L12"/>
    <mergeCell ref="K14:L14"/>
    <mergeCell ref="G15:H15"/>
    <mergeCell ref="S19:S21"/>
    <mergeCell ref="M26:R28"/>
    <mergeCell ref="B54:D56"/>
    <mergeCell ref="G60:I60"/>
    <mergeCell ref="S8:S18"/>
    <mergeCell ref="E22:E25"/>
    <mergeCell ref="G22:H22"/>
    <mergeCell ref="K22:L22"/>
    <mergeCell ref="S22:S25"/>
    <mergeCell ref="G23:H23"/>
    <mergeCell ref="K23:L23"/>
    <mergeCell ref="G24:H24"/>
    <mergeCell ref="E19:E21"/>
    <mergeCell ref="E12:E15"/>
    <mergeCell ref="G13:H13"/>
    <mergeCell ref="E16:E17"/>
    <mergeCell ref="G20:H20"/>
    <mergeCell ref="K20:L20"/>
    <mergeCell ref="G11:H11"/>
    <mergeCell ref="M10:N10"/>
    <mergeCell ref="Q11:R11"/>
    <mergeCell ref="M11:N11"/>
    <mergeCell ref="K11:L11"/>
    <mergeCell ref="B44:D46"/>
    <mergeCell ref="G17:H17"/>
    <mergeCell ref="K17:L17"/>
    <mergeCell ref="B2:U2"/>
    <mergeCell ref="B3:U3"/>
    <mergeCell ref="F5:F6"/>
    <mergeCell ref="G5:L5"/>
    <mergeCell ref="M5:R5"/>
    <mergeCell ref="S5:S6"/>
    <mergeCell ref="T5:U6"/>
    <mergeCell ref="G6:H6"/>
    <mergeCell ref="K6:L6"/>
    <mergeCell ref="M6:N6"/>
    <mergeCell ref="Q6:R6"/>
    <mergeCell ref="E5:E6"/>
    <mergeCell ref="B5:D6"/>
    <mergeCell ref="B7:U7"/>
    <mergeCell ref="G8:H8"/>
    <mergeCell ref="K8:L8"/>
    <mergeCell ref="M8:R9"/>
    <mergeCell ref="Q10:R10"/>
    <mergeCell ref="K36:L36"/>
    <mergeCell ref="G33:H33"/>
    <mergeCell ref="K38:L38"/>
    <mergeCell ref="G36:H36"/>
    <mergeCell ref="G30:H30"/>
    <mergeCell ref="G32:H32"/>
    <mergeCell ref="G18:H18"/>
    <mergeCell ref="K18:L18"/>
    <mergeCell ref="C18:D18"/>
    <mergeCell ref="C19:D21"/>
    <mergeCell ref="E29:E30"/>
    <mergeCell ref="K32:L32"/>
    <mergeCell ref="E32:E33"/>
    <mergeCell ref="C22:D25"/>
    <mergeCell ref="K42:L42"/>
    <mergeCell ref="E8:E11"/>
    <mergeCell ref="E35:E36"/>
    <mergeCell ref="E38:E39"/>
    <mergeCell ref="K39:L39"/>
    <mergeCell ref="C10:D11"/>
    <mergeCell ref="C12:D13"/>
    <mergeCell ref="C14:D15"/>
    <mergeCell ref="B38:D39"/>
    <mergeCell ref="K41:L41"/>
    <mergeCell ref="G41:H41"/>
    <mergeCell ref="B35:D36"/>
    <mergeCell ref="C16:D17"/>
    <mergeCell ref="K10:L10"/>
    <mergeCell ref="K9:L9"/>
    <mergeCell ref="K29:L29"/>
    <mergeCell ref="K33:L33"/>
    <mergeCell ref="K40:L40"/>
    <mergeCell ref="K30:L30"/>
    <mergeCell ref="K35:L35"/>
    <mergeCell ref="C26:D28"/>
    <mergeCell ref="E26:E28"/>
    <mergeCell ref="C29:D30"/>
    <mergeCell ref="G35:H35"/>
    <mergeCell ref="J44:J46"/>
    <mergeCell ref="G10:H10"/>
    <mergeCell ref="B8:B30"/>
    <mergeCell ref="E40:E42"/>
    <mergeCell ref="E49:E52"/>
    <mergeCell ref="B69:D71"/>
    <mergeCell ref="E69:E71"/>
    <mergeCell ref="B72:D75"/>
    <mergeCell ref="E72:E75"/>
    <mergeCell ref="G51:H51"/>
    <mergeCell ref="B49:C52"/>
    <mergeCell ref="G44:H46"/>
    <mergeCell ref="G38:H38"/>
    <mergeCell ref="G39:H39"/>
    <mergeCell ref="G40:H40"/>
    <mergeCell ref="G29:H29"/>
    <mergeCell ref="C8:D9"/>
    <mergeCell ref="G9:H9"/>
    <mergeCell ref="G63:I63"/>
    <mergeCell ref="J63:L63"/>
    <mergeCell ref="E64:E67"/>
    <mergeCell ref="E60:E63"/>
    <mergeCell ref="E58:E59"/>
    <mergeCell ref="F58:F59"/>
    <mergeCell ref="G49:H49"/>
    <mergeCell ref="G65:I65"/>
    <mergeCell ref="G52:H52"/>
    <mergeCell ref="J64:L64"/>
    <mergeCell ref="G54:H54"/>
    <mergeCell ref="J65:L65"/>
    <mergeCell ref="G67:I67"/>
    <mergeCell ref="G55:H55"/>
    <mergeCell ref="G50:H50"/>
    <mergeCell ref="R123:R124"/>
    <mergeCell ref="M87:R87"/>
    <mergeCell ref="M96:N96"/>
    <mergeCell ref="K96:L96"/>
    <mergeCell ref="Q91:R91"/>
    <mergeCell ref="Q92:R92"/>
    <mergeCell ref="M107:N107"/>
    <mergeCell ref="G116:R116"/>
    <mergeCell ref="Q117:R117"/>
    <mergeCell ref="G120:G121"/>
    <mergeCell ref="G87:L87"/>
    <mergeCell ref="G88:H88"/>
    <mergeCell ref="G107:H107"/>
    <mergeCell ref="G106:P106"/>
    <mergeCell ref="I117:J117"/>
    <mergeCell ref="O117:P117"/>
    <mergeCell ref="B115:U115"/>
    <mergeCell ref="R120:R121"/>
    <mergeCell ref="B116:D118"/>
    <mergeCell ref="E116:E118"/>
    <mergeCell ref="B100:D102"/>
    <mergeCell ref="O120:O121"/>
    <mergeCell ref="F103:F104"/>
    <mergeCell ref="G103:I104"/>
    <mergeCell ref="T113:U114"/>
    <mergeCell ref="T116:U118"/>
    <mergeCell ref="T87:U88"/>
    <mergeCell ref="S96:S97"/>
    <mergeCell ref="S87:S88"/>
    <mergeCell ref="T106:U108"/>
    <mergeCell ref="T93:U94"/>
    <mergeCell ref="G84:I84"/>
    <mergeCell ref="J84:L84"/>
    <mergeCell ref="S89:S92"/>
    <mergeCell ref="K91:L91"/>
    <mergeCell ref="T89:U92"/>
    <mergeCell ref="M92:N92"/>
    <mergeCell ref="M97:N97"/>
    <mergeCell ref="G94:H94"/>
    <mergeCell ref="M88:N88"/>
    <mergeCell ref="K88:L88"/>
    <mergeCell ref="M93:R94"/>
    <mergeCell ref="Q88:R88"/>
    <mergeCell ref="Q97:R97"/>
    <mergeCell ref="S93:S94"/>
    <mergeCell ref="K94:L94"/>
    <mergeCell ref="M89:R90"/>
    <mergeCell ref="T84:U84"/>
    <mergeCell ref="T58:U59"/>
    <mergeCell ref="G42:H42"/>
    <mergeCell ref="B86:U86"/>
    <mergeCell ref="I44:I46"/>
    <mergeCell ref="K44:L46"/>
    <mergeCell ref="M64:R67"/>
    <mergeCell ref="K52:L52"/>
    <mergeCell ref="K54:L54"/>
    <mergeCell ref="P84:R84"/>
    <mergeCell ref="M84:O84"/>
    <mergeCell ref="D68:S68"/>
    <mergeCell ref="G77:L77"/>
    <mergeCell ref="S64:S67"/>
    <mergeCell ref="S60:S63"/>
    <mergeCell ref="Q54:R54"/>
    <mergeCell ref="Q55:R55"/>
    <mergeCell ref="G56:H56"/>
    <mergeCell ref="M77:R78"/>
    <mergeCell ref="Q44:R46"/>
    <mergeCell ref="O44:O46"/>
    <mergeCell ref="M44:N46"/>
    <mergeCell ref="T60:U63"/>
    <mergeCell ref="K49:L49"/>
    <mergeCell ref="K50:L50"/>
    <mergeCell ref="M39:N39"/>
    <mergeCell ref="Q39:R39"/>
    <mergeCell ref="M41:N41"/>
    <mergeCell ref="M29:R30"/>
    <mergeCell ref="T40:U42"/>
    <mergeCell ref="S40:S42"/>
    <mergeCell ref="Q40:R40"/>
    <mergeCell ref="T29:U30"/>
    <mergeCell ref="S29:S30"/>
    <mergeCell ref="M40:N40"/>
    <mergeCell ref="Q41:R41"/>
    <mergeCell ref="M42:N42"/>
    <mergeCell ref="M38:N38"/>
    <mergeCell ref="Q38:R38"/>
    <mergeCell ref="S38:S39"/>
    <mergeCell ref="M123:M124"/>
    <mergeCell ref="N123:N124"/>
    <mergeCell ref="O123:O124"/>
    <mergeCell ref="P123:P124"/>
    <mergeCell ref="Q123:Q124"/>
    <mergeCell ref="Q133:R135"/>
    <mergeCell ref="W58:W59"/>
    <mergeCell ref="T32:U33"/>
    <mergeCell ref="M35:R36"/>
    <mergeCell ref="S35:S36"/>
    <mergeCell ref="M54:N54"/>
    <mergeCell ref="M49:R52"/>
    <mergeCell ref="M55:N55"/>
    <mergeCell ref="S44:S46"/>
    <mergeCell ref="S49:S52"/>
    <mergeCell ref="T54:U56"/>
    <mergeCell ref="S32:S33"/>
    <mergeCell ref="T35:U36"/>
    <mergeCell ref="T38:U39"/>
    <mergeCell ref="P44:P46"/>
    <mergeCell ref="Q42:R42"/>
    <mergeCell ref="T44:U46"/>
    <mergeCell ref="M32:R33"/>
    <mergeCell ref="T109:U111"/>
    <mergeCell ref="S26:S28"/>
    <mergeCell ref="T26:U28"/>
    <mergeCell ref="G26:H26"/>
    <mergeCell ref="G27:H27"/>
    <mergeCell ref="G28:H28"/>
    <mergeCell ref="K26:L26"/>
    <mergeCell ref="K27:L27"/>
    <mergeCell ref="K28:L28"/>
    <mergeCell ref="B170:U170"/>
    <mergeCell ref="B168:U168"/>
    <mergeCell ref="B169:U169"/>
    <mergeCell ref="Q137:R138"/>
    <mergeCell ref="B119:D121"/>
    <mergeCell ref="E119:E121"/>
    <mergeCell ref="P120:P121"/>
    <mergeCell ref="F120:F121"/>
    <mergeCell ref="B122:D124"/>
    <mergeCell ref="E122:E124"/>
    <mergeCell ref="F123:F124"/>
    <mergeCell ref="G123:G124"/>
    <mergeCell ref="H123:H124"/>
    <mergeCell ref="I123:I124"/>
    <mergeCell ref="J123:J124"/>
    <mergeCell ref="K123:K124"/>
    <mergeCell ref="B171:U171"/>
    <mergeCell ref="S47:S48"/>
    <mergeCell ref="T47:U48"/>
    <mergeCell ref="E47:E48"/>
    <mergeCell ref="B47:D48"/>
    <mergeCell ref="G47:H47"/>
    <mergeCell ref="K47:L47"/>
    <mergeCell ref="M47:N47"/>
    <mergeCell ref="Q47:R47"/>
    <mergeCell ref="G48:H48"/>
    <mergeCell ref="K48:L48"/>
    <mergeCell ref="M48:N48"/>
    <mergeCell ref="Q48:R48"/>
    <mergeCell ref="T49:U52"/>
    <mergeCell ref="M56:N56"/>
    <mergeCell ref="Q56:R56"/>
    <mergeCell ref="M60:R63"/>
    <mergeCell ref="M58:R59"/>
    <mergeCell ref="T64:U67"/>
    <mergeCell ref="G59:I59"/>
    <mergeCell ref="J59:L59"/>
    <mergeCell ref="E54:E56"/>
    <mergeCell ref="B87:D88"/>
    <mergeCell ref="L123:L124"/>
  </mergeCells>
  <pageMargins left="0.31496062992125984" right="0.11811023622047245" top="0.55118110236220474" bottom="0.15748031496062992" header="0.31496062992125984" footer="0.31496062992125984"/>
  <pageSetup paperSize="9" scale="49" fitToHeight="0" orientation="portrait" r:id="rId1"/>
  <rowBreaks count="1" manualBreakCount="1">
    <brk id="97" min="1" max="2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 Тарифы</vt:lpstr>
      <vt:lpstr>'2. Тарифы'!Область_печати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2019-11-12T16:44:52Z</dcterms:modified>
</cp:coreProperties>
</file>