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rusav\Downloads\"/>
    </mc:Choice>
  </mc:AlternateContent>
  <bookViews>
    <workbookView xWindow="480" yWindow="105" windowWidth="22995" windowHeight="9975"/>
  </bookViews>
  <sheets>
    <sheet name="Сертификат" sheetId="3" r:id="rId1"/>
    <sheet name="Чек-лист" sheetId="2" r:id="rId2"/>
  </sheets>
  <calcPr calcId="162913"/>
</workbook>
</file>

<file path=xl/calcChain.xml><?xml version="1.0" encoding="utf-8"?>
<calcChain xmlns="http://schemas.openxmlformats.org/spreadsheetml/2006/main">
  <c r="B2" i="2" l="1"/>
  <c r="B5" i="2" l="1"/>
  <c r="B4" i="2"/>
  <c r="B3" i="2"/>
  <c r="J57" i="2"/>
  <c r="K57" i="2"/>
  <c r="J46" i="2"/>
  <c r="K46" i="2"/>
  <c r="D33" i="3" l="1"/>
  <c r="E33" i="3"/>
  <c r="F33" i="3"/>
  <c r="G33" i="3"/>
  <c r="K25" i="2"/>
  <c r="K26" i="2"/>
  <c r="K27" i="2"/>
  <c r="K28" i="2"/>
  <c r="K29" i="2"/>
  <c r="K30" i="2"/>
  <c r="K35" i="2"/>
  <c r="K36" i="2"/>
  <c r="K37" i="2"/>
  <c r="K38" i="2"/>
  <c r="K42" i="2"/>
  <c r="K43" i="2"/>
  <c r="K44" i="2"/>
  <c r="K45" i="2"/>
  <c r="K48" i="2"/>
  <c r="K49" i="2"/>
  <c r="K50" i="2"/>
  <c r="K51" i="2"/>
  <c r="K52" i="2"/>
  <c r="K53" i="2"/>
  <c r="K54" i="2"/>
  <c r="K55" i="2"/>
  <c r="K56" i="2"/>
  <c r="K58" i="2"/>
  <c r="K59" i="2"/>
  <c r="J11" i="2"/>
  <c r="J12" i="2"/>
  <c r="J13" i="2"/>
  <c r="J14" i="2"/>
  <c r="J25" i="2"/>
  <c r="J26" i="2"/>
  <c r="J27" i="2"/>
  <c r="J28" i="2"/>
  <c r="J29" i="2"/>
  <c r="J30" i="2"/>
  <c r="J35" i="2"/>
  <c r="J36" i="2"/>
  <c r="J37" i="2"/>
  <c r="J38" i="2"/>
  <c r="J42" i="2"/>
  <c r="J43" i="2"/>
  <c r="J44" i="2"/>
  <c r="J45" i="2"/>
  <c r="J48" i="2"/>
  <c r="J49" i="2"/>
  <c r="J50" i="2"/>
  <c r="J51" i="2"/>
  <c r="J52" i="2"/>
  <c r="J53" i="2"/>
  <c r="J54" i="2"/>
  <c r="J55" i="2"/>
  <c r="J56" i="2"/>
  <c r="J58" i="2"/>
  <c r="J59" i="2"/>
  <c r="K11" i="2"/>
  <c r="K12" i="2"/>
  <c r="K13" i="2"/>
  <c r="K14" i="2"/>
  <c r="K10" i="2"/>
  <c r="J10" i="2"/>
  <c r="C6" i="2" l="1"/>
  <c r="C33" i="3" s="1"/>
</calcChain>
</file>

<file path=xl/comments1.xml><?xml version="1.0" encoding="utf-8"?>
<comments xmlns="http://schemas.openxmlformats.org/spreadsheetml/2006/main">
  <authors>
    <author>Ерохин Сергей Сергеевич</author>
  </authors>
  <commentList>
    <comment ref="E8" authorId="0" shapeId="0">
      <text>
        <r>
          <rPr>
            <b/>
            <sz val="9"/>
            <color indexed="81"/>
            <rFont val="Tahoma"/>
            <family val="2"/>
            <charset val="204"/>
          </rPr>
          <t>Ерохин Сергей Сергеевич:2 выше чем 1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<sst xmlns="http://schemas.openxmlformats.org/spreadsheetml/2006/main" count="282" uniqueCount="201">
  <si>
    <t>№ п/п</t>
  </si>
  <si>
    <t>Комментарии</t>
  </si>
  <si>
    <t>Статус</t>
  </si>
  <si>
    <t>Рекомендация</t>
  </si>
  <si>
    <t>3. Антивирусная защита</t>
  </si>
  <si>
    <t>4. Обновление программного обеспечения</t>
  </si>
  <si>
    <t>5. Правила защиты информации для сотрудников</t>
  </si>
  <si>
    <t>1.1</t>
  </si>
  <si>
    <t>1.2</t>
  </si>
  <si>
    <t>1.3</t>
  </si>
  <si>
    <t>1.4</t>
  </si>
  <si>
    <t>2.1</t>
  </si>
  <si>
    <t>2.2</t>
  </si>
  <si>
    <t>2.3</t>
  </si>
  <si>
    <t>2.4</t>
  </si>
  <si>
    <t>3.1</t>
  </si>
  <si>
    <t>3.2</t>
  </si>
  <si>
    <t>3.3</t>
  </si>
  <si>
    <t>4.1</t>
  </si>
  <si>
    <t>4.3</t>
  </si>
  <si>
    <t>4.2</t>
  </si>
  <si>
    <t>Каждому пользователю присвоен уникальный логин и пароль для входа в систему?</t>
  </si>
  <si>
    <t>1.5</t>
  </si>
  <si>
    <t>Контролируется ли срок действия пароля пользователя в системе?</t>
  </si>
  <si>
    <t>Контролируется ли сложность создаваемого пароля пользователя в системе?</t>
  </si>
  <si>
    <t>Контролируется ли количество неверных попыток ввода пароля пользователем в систему?</t>
  </si>
  <si>
    <t>Контролируется ли количество предыдущих паролей, используемых пользователем в системе?</t>
  </si>
  <si>
    <t>Регистрируются ли действия пользователя в системе?</t>
  </si>
  <si>
    <t>Регистрируется ли IP-адрес, MAC-адрес устройства доступа (в зависимости от технической возможности)</t>
  </si>
  <si>
    <t>2.5</t>
  </si>
  <si>
    <t>Хранятся ли регистрационные данные в течении 5 лет?</t>
  </si>
  <si>
    <t>Осуществляется ли контроль установки критичных обновлений?</t>
  </si>
  <si>
    <t xml:space="preserve">Устанавливаются ли критические обновления, связанные с безопасностью операционных систем и прикладного программного обеспечения. </t>
  </si>
  <si>
    <t xml:space="preserve">Устанавливаются ли общие обновления прикладного и системного программного обеспечения. </t>
  </si>
  <si>
    <t>Определены ли в документе правила использования паролей?</t>
  </si>
  <si>
    <t>Определены ли в документе правила работы в сети Интернет?</t>
  </si>
  <si>
    <t>Определены ли в документе правила работы с внешними накопителями информации</t>
  </si>
  <si>
    <t>Определены ли в документе правила обработки конфиденциальной информации на бумажных носителях информации?</t>
  </si>
  <si>
    <t>Определены ли в документе правила работы с персональными компьютерами?</t>
  </si>
  <si>
    <t>Ознакомлены ли сотрудники с правилами защиты информации?</t>
  </si>
  <si>
    <t>5.1</t>
  </si>
  <si>
    <t>5.2</t>
  </si>
  <si>
    <t>5.3</t>
  </si>
  <si>
    <t>5.4</t>
  </si>
  <si>
    <t>5.5</t>
  </si>
  <si>
    <t>5.6</t>
  </si>
  <si>
    <t>5.7</t>
  </si>
  <si>
    <t>5.8</t>
  </si>
  <si>
    <t>5.9</t>
  </si>
  <si>
    <t>1.6</t>
  </si>
  <si>
    <t>Да</t>
  </si>
  <si>
    <t>N\A</t>
  </si>
  <si>
    <t>ИТОГОВАЯ СТАТИСТИКА</t>
  </si>
  <si>
    <r>
      <t>Количество вопросов "</t>
    </r>
    <r>
      <rPr>
        <b/>
        <sz val="11"/>
        <color theme="1"/>
        <rFont val="Calibri"/>
        <family val="2"/>
        <charset val="204"/>
        <scheme val="minor"/>
      </rPr>
      <t>без ответа"</t>
    </r>
  </si>
  <si>
    <r>
      <t>Количество ответов "</t>
    </r>
    <r>
      <rPr>
        <b/>
        <sz val="11"/>
        <color theme="1"/>
        <rFont val="Calibri"/>
        <family val="2"/>
        <charset val="204"/>
        <scheme val="minor"/>
      </rPr>
      <t>N\A"</t>
    </r>
  </si>
  <si>
    <t>"Выполнено"</t>
  </si>
  <si>
    <t>"Не выполнено"</t>
  </si>
  <si>
    <t>ИТОГ:</t>
  </si>
  <si>
    <t>Полученное значение</t>
  </si>
  <si>
    <t>Возможное значение</t>
  </si>
  <si>
    <t>Уровень важности</t>
  </si>
  <si>
    <t>Процент выполнения</t>
  </si>
  <si>
    <t>Не выполнены</t>
  </si>
  <si>
    <t>Выполнены</t>
  </si>
  <si>
    <t>Без ответа</t>
  </si>
  <si>
    <t>Контактная информация:</t>
  </si>
  <si>
    <t>Уровень ИБ</t>
  </si>
  <si>
    <t>Наименование партнера:</t>
  </si>
  <si>
    <t>Инструкция по заполнению:</t>
  </si>
  <si>
    <t xml:space="preserve">      Оценка уровня информационной безопасности </t>
  </si>
  <si>
    <t>Итоговая оценка:</t>
  </si>
  <si>
    <t>Дата заполнения:</t>
  </si>
  <si>
    <t>(уровень расширенный)</t>
  </si>
  <si>
    <t>6. Физическая безопасность</t>
  </si>
  <si>
    <t>6.1</t>
  </si>
  <si>
    <t>6.2</t>
  </si>
  <si>
    <t>6.3</t>
  </si>
  <si>
    <t>6.4</t>
  </si>
  <si>
    <t>6.5</t>
  </si>
  <si>
    <t>6.6</t>
  </si>
  <si>
    <t>7. Защита сети</t>
  </si>
  <si>
    <t>7.1</t>
  </si>
  <si>
    <t>7.2</t>
  </si>
  <si>
    <t>7.3</t>
  </si>
  <si>
    <t>7.4</t>
  </si>
  <si>
    <t>7.5</t>
  </si>
  <si>
    <t>7.6</t>
  </si>
  <si>
    <t>7.8</t>
  </si>
  <si>
    <t>7.9</t>
  </si>
  <si>
    <t>8. Организация и менеджмент ИБ</t>
  </si>
  <si>
    <t>8.1</t>
  </si>
  <si>
    <t>8.2</t>
  </si>
  <si>
    <t>8.3</t>
  </si>
  <si>
    <t>8.4</t>
  </si>
  <si>
    <t>8.5</t>
  </si>
  <si>
    <t>8.8</t>
  </si>
  <si>
    <t>8.9</t>
  </si>
  <si>
    <t>8.10</t>
  </si>
  <si>
    <t>Имеется ли в организации отдельное подразделение информационной безопасности или сотрудники, отвечающие за информационную безопасность, обладающие необходимой квалификацией?</t>
  </si>
  <si>
    <t>Определены ли в организации регламентные документы по ИБ (Политика информационной безопасности, положения, стандарты, инструкции в области ИБ)?</t>
  </si>
  <si>
    <t xml:space="preserve">Актуализация регламентных документов в области ИБ осуществляется не реже, чем один раз в 2 года? </t>
  </si>
  <si>
    <t>Проводятся ли в организации учения/проверки по выполнению требований ИБ (например, рассылка тестовых фишинговых писем)?</t>
  </si>
  <si>
    <t>Определена ли в организации информация, которая является конфиденциальной для организации?</t>
  </si>
  <si>
    <t>Определена ли в организации процедура управления рисками ИБ?</t>
  </si>
  <si>
    <t>Проводился ли в организации в течение последних 2 лет аудит в области ИБ (собственными силами или сторонней организацией)?</t>
  </si>
  <si>
    <t>Организован ли в организации пропускной режим (ограничение доступа в помещения организации )?</t>
  </si>
  <si>
    <t>Имеется ли в организации система охранной сигнализации/система сигнализации вторжения с круглосуточным контролем?</t>
  </si>
  <si>
    <t xml:space="preserve">Имеется ли в организации актуальная документация по конфигурации сети с указанием схемы и описанием? </t>
  </si>
  <si>
    <t>7.10</t>
  </si>
  <si>
    <t>Осуществляется ли в организации блокировка вредоносных сайтов и загрузка вредоносных файлов?</t>
  </si>
  <si>
    <t xml:space="preserve">Для удаленного доступа к информационным ресурсам организации всегда используется двухфакторная аутентификация?  </t>
  </si>
  <si>
    <t xml:space="preserve">Осуществляется ли в организации обновление ПО, в том числе критические обновления ИБ, сетевых экранов, систем IDS, IPS и др.?  </t>
  </si>
  <si>
    <t>7.11</t>
  </si>
  <si>
    <t>7.12</t>
  </si>
  <si>
    <t>Если в организации используется беспроводная сеть ЛВС, то точки доступа Wi-Fi располагаются в выделенной зоне DMZ?</t>
  </si>
  <si>
    <t>Если в организации используется беспроводная сеть ЛВС, то на всех точках доступа настроено шифрование WPA/WPA2?</t>
  </si>
  <si>
    <t>1.7</t>
  </si>
  <si>
    <t>1.8</t>
  </si>
  <si>
    <t>1.9</t>
  </si>
  <si>
    <t>1.10</t>
  </si>
  <si>
    <t>1.11</t>
  </si>
  <si>
    <t>1.12</t>
  </si>
  <si>
    <t>Имеется ли в организации список пользователей с привилегиями высокого уровня (например, root, administrator и т.д.)?</t>
  </si>
  <si>
    <t>Осуществляется ли блокировка экранов ПК при простое с обязательной аутентификацией пользователей при активации экрана?</t>
  </si>
  <si>
    <t>3.4</t>
  </si>
  <si>
    <t>3.5</t>
  </si>
  <si>
    <t>3.6</t>
  </si>
  <si>
    <t>Проверяются ли все вложения электронной почты на наличие вредоносного кода?</t>
  </si>
  <si>
    <t>9. Шифрование данных</t>
  </si>
  <si>
    <t>9.1</t>
  </si>
  <si>
    <t>9.2</t>
  </si>
  <si>
    <t>9.3</t>
  </si>
  <si>
    <t>9.4</t>
  </si>
  <si>
    <t>Осуществляется ли шифрование данных на ноутбуках сотрудников организации (например, Bitlocker)?</t>
  </si>
  <si>
    <t>При отправке писем, содержащих конфиденциальную информацию, используется ли шифрование (PGP или TLS)?</t>
  </si>
  <si>
    <t>Определен ли в организации порядок использования, хранения, учета ключей шифрования?</t>
  </si>
  <si>
    <t>4.4</t>
  </si>
  <si>
    <t>7.13</t>
  </si>
  <si>
    <t>7.14</t>
  </si>
  <si>
    <t>5.10</t>
  </si>
  <si>
    <t xml:space="preserve">Настроена ли в организации сегментация сети с настройкой доступов между сегментами сети с помощью сетевых экранов? </t>
  </si>
  <si>
    <t>На всех устройствах организации выполняется синхронизация времени с основным источником времени?</t>
  </si>
  <si>
    <t>Определена ли в организации процедура реагирования на инциденты ИБ и ИТ?</t>
  </si>
  <si>
    <t>Проводятся ли в организации тесты на проникновение?</t>
  </si>
  <si>
    <t>2.7</t>
  </si>
  <si>
    <t>2.8</t>
  </si>
  <si>
    <t>Ограничиваются ли для сотрудников организации доступы к внешним устройствам и портам?</t>
  </si>
  <si>
    <t>1. Идентификация, аутентификация, доступы</t>
  </si>
  <si>
    <t>1.13</t>
  </si>
  <si>
    <t>На сетевых устройствах (маршрутизаторы, сетевые экраны, IDS, IPS и т.д.) отключены небезопасные протоколы (telnet, SNMP v1)?</t>
  </si>
  <si>
    <t>Изменены ли в организации на сетевых устройствах и в системах пароли по умолчанию на новые стойкие пароли?</t>
  </si>
  <si>
    <t>Если в организации используется беспроводная сеть ЛВС, то для доступа к информационным ресурсам организации из подсети Wi-Fi необходима аутентификация пользователя?</t>
  </si>
  <si>
    <t>Имеется ли в организации отдельное подразделение (или уполномоченные сотрудники) оперативного реагирования на инциденты ИБ (SOC)?</t>
  </si>
  <si>
    <t>Блокируется ли доступ к системе по достижению заданного количества неправильно введенных паролей?</t>
  </si>
  <si>
    <t>Ограничиваются ли для сотрудников организации доступы к ресурсам сети Интернет?</t>
  </si>
  <si>
    <t>2. Регистрация событий</t>
  </si>
  <si>
    <t>Регистрируется ли дата и время выполненного действия?</t>
  </si>
  <si>
    <t>Регистрируется ли идентификатор пользователя, который выполнил действие?</t>
  </si>
  <si>
    <t>Установлена ли антивирусная защита на всех объектах информационной инфраструктуры?</t>
  </si>
  <si>
    <t>Функционирует ли антивирусная система защиты в резидентном режиме?</t>
  </si>
  <si>
    <t>Определена ли в организации процедура реагирования в случае вирусной активности - определены действия пользователей и сотрудников ИБ и ИТ?</t>
  </si>
  <si>
    <t>Выполняется ли регулярное сканирование инфраструктуры организации для поиска уязвимостей операционных систем и прикладного программного обеспечения для дальнейшей установки критичных обновлений?</t>
  </si>
  <si>
    <t>Определены ли в документе правила работы с конфиденциальной информацией (персональные данные, коммерческая тайна)</t>
  </si>
  <si>
    <t>Определена ли в документе ответственность сотрудников за не исполнение правил защиты информации?</t>
  </si>
  <si>
    <t xml:space="preserve">Ограничен ли в организации доступ в серверные помещения и другие помещения, в которых размещается серверное, коммутационное и др. оборудование? </t>
  </si>
  <si>
    <t>Определены ли в организации правила по организации рабочих мест сотрудников в части выполнения принципа "чистое рабочее место" (отсутствие рабочих документов на столе сотрудника при его отсутствии)?</t>
  </si>
  <si>
    <t>Все ли сотрудники перед устройством на работу проходят обучение/инструктажи по вопросам ИБ?</t>
  </si>
  <si>
    <t>Осуществляется ли в организации шифрование данных при передаче конфиденциальной информации по открытым каналам связи (использование шифрованных каналов связи https, sftp и т.д. или шифрование самих данных)?</t>
  </si>
  <si>
    <t>Регистрируются ли коды (номера операций) выполненного пользователем действия?</t>
  </si>
  <si>
    <t>3.7</t>
  </si>
  <si>
    <t>Проверяются ли все внешние носители информации при подключении к ПК на наличие вредоносного кода?</t>
  </si>
  <si>
    <t>Разработан ли документ, регламентирующий правила защиты информации для сотрудников?</t>
  </si>
  <si>
    <t>4.5</t>
  </si>
  <si>
    <t>Имеется ли в организации резервный канал связи?</t>
  </si>
  <si>
    <t>Проводится ли тестирование работы резервного канала связи как минимум один раз в квартал?</t>
  </si>
  <si>
    <t>Используются ли в организации для защиты сетевой инфраструктуры сетевые экраны?</t>
  </si>
  <si>
    <t>Используются ли в организации для защиты сетевой инфраструктуры системы IPS, IDS и др.?</t>
  </si>
  <si>
    <t>7.7</t>
  </si>
  <si>
    <t>7.15</t>
  </si>
  <si>
    <t>Возможно ли, что конфиденциальные данные, передаваемые из организации, будут пересекать гос. границу РФ, т.е. будет осуществляться трансграничная передача данных (возможно из-за соображений маршрутизации)?</t>
  </si>
  <si>
    <t>Применяется ли в организации система DLP для контроля передачи данных на внешние email?</t>
  </si>
  <si>
    <t>Применяется ли в организации система DLP для контроля передачи данных на облачные хранилища?</t>
  </si>
  <si>
    <t>Применяется ли в организации система DLP для контроля передачи данных на внешние носители информации?</t>
  </si>
  <si>
    <t>1.14</t>
  </si>
  <si>
    <t>1.15</t>
  </si>
  <si>
    <t>8.6</t>
  </si>
  <si>
    <t>8.7</t>
  </si>
  <si>
    <t>Доступы сотрудникам организации предоставляются с учетом принципа наименьших привилегий?</t>
  </si>
  <si>
    <t>Применяется ли в организации система DLP для контроля передачи данных вовне с помощью интернет-мессенджеров (Skype, WhatsApp, Telegram, Viber и др.)?</t>
  </si>
  <si>
    <t xml:space="preserve">Настроены ли сетевые экраны в организации по принципу - запрещено все, что не разрешено? </t>
  </si>
  <si>
    <t>Используется ли в организации централизованное хранилище регистрируемых событий?</t>
  </si>
  <si>
    <t>Используется ли в организации специализированная система обработки регистрируемых событий (SIEM)?</t>
  </si>
  <si>
    <t>Осуществляется ли обновление антивирусных баз не реже одного раз в день?</t>
  </si>
  <si>
    <t>Проводится ли полная проверка рабочих станций не реже одного раза в неделю?</t>
  </si>
  <si>
    <t>Выполняется ли уничтожение данных с носителей, информация на которых должна уничтожаться?</t>
  </si>
  <si>
    <t>Имеется ли в организации система видеонаблюдения?</t>
  </si>
  <si>
    <t>Хранятся ли записи с ситемы видеонаблюдения не менее 90 дней?</t>
  </si>
  <si>
    <t>2.9</t>
  </si>
  <si>
    <t>6.7</t>
  </si>
  <si>
    <t>2.6</t>
  </si>
  <si>
    <t>Приложение
 к Соглашению о конфиденциальности и корпоративных стандартах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</si>
</sst>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0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sz val="10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2" borderId="6" xfId="0" applyNumberFormat="1" applyFill="1" applyBorder="1" applyAlignment="1">
      <alignment horizontal="center" vertical="center" wrapText="1"/>
    </xf>
    <xf numFmtId="49" fontId="1" fillId="2" borderId="7" xfId="0" applyNumberFormat="1" applyFont="1" applyFill="1" applyBorder="1" applyAlignment="1">
      <alignment horizontal="left" vertical="center"/>
    </xf>
    <xf numFmtId="0" fontId="0" fillId="3" borderId="0" xfId="0" applyFill="1" applyAlignment="1">
      <alignment wrapText="1"/>
    </xf>
    <xf numFmtId="0" fontId="0" fillId="3" borderId="0" xfId="0" applyFill="1"/>
    <xf numFmtId="0" fontId="1" fillId="3" borderId="2" xfId="0" applyNumberFormat="1" applyFont="1" applyFill="1" applyBorder="1" applyAlignment="1">
      <alignment horizontal="center" vertical="center" wrapText="1"/>
    </xf>
    <xf numFmtId="0" fontId="0" fillId="3" borderId="3" xfId="0" applyFill="1" applyBorder="1" applyAlignment="1">
      <alignment wrapText="1"/>
    </xf>
    <xf numFmtId="0" fontId="1" fillId="3" borderId="3" xfId="0" applyFont="1" applyFill="1" applyBorder="1" applyAlignment="1">
      <alignment wrapText="1"/>
    </xf>
    <xf numFmtId="0" fontId="1" fillId="3" borderId="4" xfId="0" applyNumberFormat="1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wrapText="1"/>
    </xf>
    <xf numFmtId="49" fontId="0" fillId="3" borderId="0" xfId="0" applyNumberFormat="1" applyFill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49" fontId="0" fillId="3" borderId="1" xfId="0" applyNumberForma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left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vertical="center" wrapText="1"/>
    </xf>
    <xf numFmtId="164" fontId="0" fillId="3" borderId="0" xfId="0" applyNumberFormat="1" applyFill="1" applyAlignment="1">
      <alignment wrapText="1"/>
    </xf>
    <xf numFmtId="49" fontId="1" fillId="3" borderId="0" xfId="0" applyNumberFormat="1" applyFont="1" applyFill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2" fillId="3" borderId="0" xfId="0" applyFont="1" applyFill="1"/>
    <xf numFmtId="0" fontId="1" fillId="3" borderId="0" xfId="0" applyFont="1" applyFill="1"/>
    <xf numFmtId="0" fontId="0" fillId="4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 wrapText="1"/>
    </xf>
    <xf numFmtId="0" fontId="0" fillId="0" borderId="1" xfId="0" applyFill="1" applyBorder="1" applyAlignment="1">
      <alignment vertical="center" wrapText="1"/>
    </xf>
    <xf numFmtId="164" fontId="8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0" fillId="3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9" fillId="3" borderId="0" xfId="0" applyFont="1" applyFill="1" applyAlignment="1">
      <alignment horizontal="right" wrapText="1"/>
    </xf>
    <xf numFmtId="0" fontId="9" fillId="3" borderId="0" xfId="0" applyFont="1" applyFill="1" applyAlignment="1">
      <alignment horizontal="right"/>
    </xf>
    <xf numFmtId="0" fontId="7" fillId="3" borderId="0" xfId="0" applyFont="1" applyFill="1" applyAlignment="1"/>
    <xf numFmtId="0" fontId="1" fillId="3" borderId="8" xfId="0" applyFont="1" applyFill="1" applyBorder="1" applyAlignment="1">
      <alignment horizontal="left" vertical="center" wrapText="1"/>
    </xf>
    <xf numFmtId="0" fontId="1" fillId="3" borderId="9" xfId="0" applyFont="1" applyFill="1" applyBorder="1" applyAlignment="1">
      <alignment horizontal="left" vertical="center" wrapText="1"/>
    </xf>
    <xf numFmtId="0" fontId="1" fillId="3" borderId="10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114300</xdr:rowOff>
    </xdr:to>
    <xdr:sp macro="" textlink="">
      <xdr:nvSpPr>
        <xdr:cNvPr id="3073" name="AutoShape 1" descr="https://sovcombank.ru/bitrix/templates/custom/images/logo.png"/>
        <xdr:cNvSpPr>
          <a:spLocks noChangeAspect="1" noChangeArrowheads="1"/>
        </xdr:cNvSpPr>
      </xdr:nvSpPr>
      <xdr:spPr bwMode="auto">
        <a:xfrm>
          <a:off x="0" y="381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304800</xdr:colOff>
      <xdr:row>2</xdr:row>
      <xdr:rowOff>114300</xdr:rowOff>
    </xdr:to>
    <xdr:sp macro="" textlink="">
      <xdr:nvSpPr>
        <xdr:cNvPr id="3074" name="AutoShape 2" descr="https://sovcombank.ru/bitrix/templates/custom/images/logo.png"/>
        <xdr:cNvSpPr>
          <a:spLocks noChangeAspect="1" noChangeArrowheads="1"/>
        </xdr:cNvSpPr>
      </xdr:nvSpPr>
      <xdr:spPr bwMode="auto">
        <a:xfrm>
          <a:off x="4029075" y="381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95248</xdr:colOff>
      <xdr:row>6</xdr:row>
      <xdr:rowOff>171450</xdr:rowOff>
    </xdr:from>
    <xdr:to>
      <xdr:col>6</xdr:col>
      <xdr:colOff>485774</xdr:colOff>
      <xdr:row>8</xdr:row>
      <xdr:rowOff>57149</xdr:rowOff>
    </xdr:to>
    <xdr:sp macro="" textlink="">
      <xdr:nvSpPr>
        <xdr:cNvPr id="3" name="TextBox 2"/>
        <xdr:cNvSpPr txBox="1"/>
      </xdr:nvSpPr>
      <xdr:spPr>
        <a:xfrm>
          <a:off x="1628773" y="1962150"/>
          <a:ext cx="3162301" cy="2666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ru-RU" sz="1100"/>
        </a:p>
      </xdr:txBody>
    </xdr:sp>
    <xdr:clientData/>
  </xdr:twoCellAnchor>
  <xdr:twoCellAnchor>
    <xdr:from>
      <xdr:col>2</xdr:col>
      <xdr:colOff>95248</xdr:colOff>
      <xdr:row>8</xdr:row>
      <xdr:rowOff>171450</xdr:rowOff>
    </xdr:from>
    <xdr:to>
      <xdr:col>6</xdr:col>
      <xdr:colOff>485774</xdr:colOff>
      <xdr:row>10</xdr:row>
      <xdr:rowOff>57149</xdr:rowOff>
    </xdr:to>
    <xdr:sp macro="" textlink="">
      <xdr:nvSpPr>
        <xdr:cNvPr id="7" name="TextBox 6"/>
        <xdr:cNvSpPr txBox="1"/>
      </xdr:nvSpPr>
      <xdr:spPr>
        <a:xfrm>
          <a:off x="1628773" y="2343150"/>
          <a:ext cx="3162301" cy="2666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ru-RU" sz="1100"/>
        </a:p>
      </xdr:txBody>
    </xdr:sp>
    <xdr:clientData/>
  </xdr:twoCellAnchor>
  <xdr:twoCellAnchor>
    <xdr:from>
      <xdr:col>0</xdr:col>
      <xdr:colOff>66673</xdr:colOff>
      <xdr:row>14</xdr:row>
      <xdr:rowOff>47625</xdr:rowOff>
    </xdr:from>
    <xdr:to>
      <xdr:col>6</xdr:col>
      <xdr:colOff>504825</xdr:colOff>
      <xdr:row>29</xdr:row>
      <xdr:rowOff>66674</xdr:rowOff>
    </xdr:to>
    <xdr:sp macro="" textlink="">
      <xdr:nvSpPr>
        <xdr:cNvPr id="8" name="TextBox 7"/>
        <xdr:cNvSpPr txBox="1"/>
      </xdr:nvSpPr>
      <xdr:spPr>
        <a:xfrm>
          <a:off x="66673" y="3362325"/>
          <a:ext cx="4743452" cy="287654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ru-RU" sz="1100" baseline="0"/>
            <a:t>В случае, если какое-либо требование  является не актуальным</a:t>
          </a:r>
          <a:r>
            <a:rPr lang="en-US" sz="1100" baseline="0"/>
            <a:t> </a:t>
          </a:r>
          <a:r>
            <a:rPr lang="ru-RU" sz="1100" baseline="0"/>
            <a:t>для Вашей организации, то Вы можете проставить значение </a:t>
          </a:r>
          <a:r>
            <a:rPr lang="en-US" sz="1100" baseline="0"/>
            <a:t>N\A</a:t>
          </a:r>
          <a:r>
            <a:rPr lang="ru-RU" sz="1100" baseline="0"/>
            <a:t> с обязательным указанием причины в поле "Комментарий". </a:t>
          </a:r>
        </a:p>
        <a:p>
          <a:endParaRPr lang="ru-RU" sz="1100"/>
        </a:p>
        <a:p>
          <a:r>
            <a:rPr lang="ru-RU" sz="1100"/>
            <a:t>Итоговый</a:t>
          </a:r>
          <a:r>
            <a:rPr lang="ru-RU" sz="1100" baseline="0"/>
            <a:t> уровень информационной безопасности оценивается для следующих областей:</a:t>
          </a:r>
        </a:p>
        <a:p>
          <a:r>
            <a:rPr lang="ru-RU" sz="1100" baseline="0"/>
            <a:t>1. Идентификация, аутентификация, доступы.</a:t>
          </a:r>
        </a:p>
        <a:p>
          <a:r>
            <a:rPr lang="ru-RU" sz="1100" baseline="0"/>
            <a:t>2. Регистрация событий.</a:t>
          </a:r>
        </a:p>
        <a:p>
          <a:r>
            <a:rPr lang="ru-RU" sz="1100" baseline="0"/>
            <a:t>3. Антивирусная защита.</a:t>
          </a:r>
        </a:p>
        <a:p>
          <a:r>
            <a:rPr lang="ru-RU" sz="1100"/>
            <a:t>4. Обновление программного обеспечения.</a:t>
          </a:r>
        </a:p>
        <a:p>
          <a:r>
            <a:rPr lang="ru-RU" sz="1100"/>
            <a:t>5. Правила защиты информации для сотрудников.</a:t>
          </a:r>
        </a:p>
        <a:p>
          <a:r>
            <a:rPr lang="ru-RU" sz="1100"/>
            <a:t>6. Физическая безопасность.</a:t>
          </a:r>
        </a:p>
        <a:p>
          <a:r>
            <a:rPr lang="ru-RU" sz="1100"/>
            <a:t>7. Защита сети.</a:t>
          </a:r>
        </a:p>
        <a:p>
          <a:r>
            <a:rPr lang="ru-RU" sz="1100"/>
            <a:t>8. Организация и менеджмент ИБ.</a:t>
          </a:r>
        </a:p>
        <a:p>
          <a:r>
            <a:rPr lang="ru-RU" sz="1100"/>
            <a:t>9. Шифрование данных.</a:t>
          </a:r>
        </a:p>
        <a:p>
          <a:endParaRPr lang="ru-RU" sz="1100"/>
        </a:p>
        <a:p>
          <a:endParaRPr lang="ru-RU" sz="1100"/>
        </a:p>
      </xdr:txBody>
    </xdr:sp>
    <xdr:clientData/>
  </xdr:twoCellAnchor>
  <xdr:twoCellAnchor>
    <xdr:from>
      <xdr:col>1</xdr:col>
      <xdr:colOff>781047</xdr:colOff>
      <xdr:row>10</xdr:row>
      <xdr:rowOff>152400</xdr:rowOff>
    </xdr:from>
    <xdr:to>
      <xdr:col>6</xdr:col>
      <xdr:colOff>490903</xdr:colOff>
      <xdr:row>12</xdr:row>
      <xdr:rowOff>38099</xdr:rowOff>
    </xdr:to>
    <xdr:sp macro="" textlink="">
      <xdr:nvSpPr>
        <xdr:cNvPr id="9" name="TextBox 8"/>
        <xdr:cNvSpPr txBox="1"/>
      </xdr:nvSpPr>
      <xdr:spPr>
        <a:xfrm>
          <a:off x="1140066" y="2702169"/>
          <a:ext cx="3651741" cy="2666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ru-RU" sz="1100"/>
        </a:p>
      </xdr:txBody>
    </xdr:sp>
    <xdr:clientData/>
  </xdr:twoCellAnchor>
  <xdr:twoCellAnchor>
    <xdr:from>
      <xdr:col>0</xdr:col>
      <xdr:colOff>83820</xdr:colOff>
      <xdr:row>1</xdr:row>
      <xdr:rowOff>60960</xdr:rowOff>
    </xdr:from>
    <xdr:to>
      <xdr:col>2</xdr:col>
      <xdr:colOff>617220</xdr:colOff>
      <xdr:row>3</xdr:row>
      <xdr:rowOff>101112</xdr:rowOff>
    </xdr:to>
    <xdr:pic>
      <xdr:nvPicPr>
        <xdr:cNvPr id="10" name="Рисунок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" y="571500"/>
          <a:ext cx="2110740" cy="4059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tabSelected="1" zoomScaleNormal="100" workbookViewId="0">
      <selection activeCell="B1" sqref="B1"/>
    </sheetView>
  </sheetViews>
  <sheetFormatPr defaultColWidth="9.140625" defaultRowHeight="15" x14ac:dyDescent="0.25"/>
  <cols>
    <col min="1" max="1" width="5.42578125" style="4" customWidth="1"/>
    <col min="2" max="2" width="17.5703125" style="4" customWidth="1"/>
    <col min="3" max="3" width="11" style="4" customWidth="1"/>
    <col min="4" max="4" width="10.85546875" style="4" customWidth="1"/>
    <col min="5" max="5" width="10.5703125" style="4" customWidth="1"/>
    <col min="6" max="6" width="9.140625" style="4"/>
    <col min="7" max="7" width="9.7109375" style="4" customWidth="1"/>
    <col min="8" max="8" width="15.7109375" style="4" customWidth="1"/>
    <col min="9" max="16384" width="9.140625" style="4"/>
  </cols>
  <sheetData>
    <row r="1" spans="1:7" ht="44.45" customHeight="1" x14ac:dyDescent="0.25">
      <c r="D1" s="31" t="s">
        <v>200</v>
      </c>
      <c r="E1" s="32"/>
      <c r="F1" s="32"/>
      <c r="G1" s="32"/>
    </row>
    <row r="2" spans="1:7" x14ac:dyDescent="0.25">
      <c r="D2" s="32"/>
      <c r="E2" s="32"/>
      <c r="F2" s="32"/>
      <c r="G2" s="32"/>
    </row>
    <row r="5" spans="1:7" ht="21" x14ac:dyDescent="0.35">
      <c r="A5" s="33" t="s">
        <v>69</v>
      </c>
      <c r="B5" s="33"/>
      <c r="C5" s="33"/>
      <c r="D5" s="33"/>
      <c r="E5" s="33"/>
      <c r="F5" s="33"/>
      <c r="G5" s="33"/>
    </row>
    <row r="6" spans="1:7" x14ac:dyDescent="0.25">
      <c r="D6" s="22" t="s">
        <v>72</v>
      </c>
    </row>
    <row r="8" spans="1:7" x14ac:dyDescent="0.25">
      <c r="A8" s="23" t="s">
        <v>67</v>
      </c>
    </row>
    <row r="10" spans="1:7" x14ac:dyDescent="0.25">
      <c r="A10" s="23" t="s">
        <v>65</v>
      </c>
    </row>
    <row r="12" spans="1:7" x14ac:dyDescent="0.25">
      <c r="A12" s="23" t="s">
        <v>71</v>
      </c>
    </row>
    <row r="14" spans="1:7" x14ac:dyDescent="0.25">
      <c r="A14" s="23" t="s">
        <v>68</v>
      </c>
    </row>
    <row r="31" spans="1:7" x14ac:dyDescent="0.25">
      <c r="A31" s="23" t="s">
        <v>70</v>
      </c>
    </row>
    <row r="32" spans="1:7" ht="25.5" x14ac:dyDescent="0.25">
      <c r="B32" s="20"/>
      <c r="C32" s="21" t="s">
        <v>61</v>
      </c>
      <c r="D32" s="21" t="s">
        <v>62</v>
      </c>
      <c r="E32" s="21" t="s">
        <v>63</v>
      </c>
      <c r="F32" s="21" t="s">
        <v>51</v>
      </c>
      <c r="G32" s="21" t="s">
        <v>64</v>
      </c>
    </row>
    <row r="33" spans="2:7" x14ac:dyDescent="0.25">
      <c r="B33" s="21" t="s">
        <v>66</v>
      </c>
      <c r="C33" s="27">
        <f>'Чек-лист'!C6</f>
        <v>1</v>
      </c>
      <c r="D33" s="19">
        <f>'Чек-лист'!B5</f>
        <v>0</v>
      </c>
      <c r="E33" s="19">
        <f>'Чек-лист'!B4</f>
        <v>82</v>
      </c>
      <c r="F33" s="19">
        <f>'Чек-лист'!B3</f>
        <v>0</v>
      </c>
      <c r="G33" s="21">
        <f>'Чек-лист'!B2</f>
        <v>0</v>
      </c>
    </row>
  </sheetData>
  <mergeCells count="3">
    <mergeCell ref="D1:G1"/>
    <mergeCell ref="D2:G2"/>
    <mergeCell ref="A5:G5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99"/>
  <sheetViews>
    <sheetView topLeftCell="B1" zoomScale="90" zoomScaleNormal="90" workbookViewId="0">
      <pane ySplit="8" topLeftCell="A9" activePane="bottomLeft" state="frozen"/>
      <selection pane="bottomLeft" activeCell="C4" sqref="C4"/>
    </sheetView>
  </sheetViews>
  <sheetFormatPr defaultColWidth="9.140625" defaultRowHeight="15" x14ac:dyDescent="0.25"/>
  <cols>
    <col min="1" max="1" width="0.42578125" style="4" hidden="1" customWidth="1"/>
    <col min="2" max="2" width="6.7109375" style="10" customWidth="1"/>
    <col min="3" max="3" width="47.140625" style="3" customWidth="1"/>
    <col min="4" max="4" width="8.42578125" style="3" customWidth="1"/>
    <col min="5" max="5" width="9.85546875" style="3" customWidth="1"/>
    <col min="6" max="6" width="15" style="3" customWidth="1"/>
    <col min="7" max="9" width="9.140625" style="4"/>
    <col min="10" max="10" width="21.7109375" style="4" hidden="1" customWidth="1"/>
    <col min="11" max="11" width="0" style="4" hidden="1" customWidth="1"/>
    <col min="12" max="16384" width="9.140625" style="4"/>
  </cols>
  <sheetData>
    <row r="1" spans="2:11" ht="15.75" thickBot="1" x14ac:dyDescent="0.3">
      <c r="B1" s="1"/>
      <c r="C1" s="2" t="s">
        <v>52</v>
      </c>
    </row>
    <row r="2" spans="2:11" x14ac:dyDescent="0.25">
      <c r="B2" s="5">
        <f>COUNTIF(D10:D24,"")+COUNTIF(D26:D34,"")+COUNTIF(D36:D42,"")+COUNTIF(D44:D48,"")+COUNTIF(D50:D59,"")+COUNTIF(D61:D67,"")+COUNTIF(D69:D83,"")+COUNTIF(D85:D94,"")+COUNTIF(D96:D99,"")</f>
        <v>0</v>
      </c>
      <c r="C2" s="6" t="s">
        <v>53</v>
      </c>
    </row>
    <row r="3" spans="2:11" x14ac:dyDescent="0.25">
      <c r="B3" s="5">
        <f>COUNTIF(D10:D24,"N\A")+COUNTIF(D26:D34,"N\A")+COUNTIF(D36:D42,"N\A")+COUNTIF(D44:D48,"N\A")+COUNTIF(D50:D59,"N\A")+COUNTIF(D61:D67,"N\A")+COUNTIF(D69:D83,"N\A")+COUNTIF(D85:D94,"N\A")+COUNTIF(D96:D99,"N\A")</f>
        <v>0</v>
      </c>
      <c r="C3" s="6" t="s">
        <v>54</v>
      </c>
    </row>
    <row r="4" spans="2:11" x14ac:dyDescent="0.25">
      <c r="B4" s="5">
        <f>COUNTIF(D10:D24,"Да")+COUNTIF(D26:D34,"Да")+COUNTIF(D36:D42,"Да")+COUNTIF(D44:D48,"Да")+COUNTIF(D50:D59,"Да")+COUNTIF(D61:D67,"Да")+COUNTIF(D69:D83,"Да")+COUNTIF(D85:D94,"Да")+COUNTIF(D96:D99,"Да")</f>
        <v>82</v>
      </c>
      <c r="C4" s="7" t="s">
        <v>55</v>
      </c>
    </row>
    <row r="5" spans="2:11" ht="15.75" thickBot="1" x14ac:dyDescent="0.3">
      <c r="B5" s="8">
        <f>COUNTIF(D10:D24,"Нет")+COUNTIF(D26:D34,"Нет")+COUNTIF(D36:D42,"Нет")+COUNTIF(D44:D48,"Нет")+COUNTIF(D50:D59,"Нет")+COUNTIF(D61:D67,"Нет")+COUNTIF(D69:D83,"Нет")+COUNTIF(D85:D94,"Нет")+COUNTIF(D96:D99,"Нет")</f>
        <v>0</v>
      </c>
      <c r="C5" s="9" t="s">
        <v>56</v>
      </c>
    </row>
    <row r="6" spans="2:11" x14ac:dyDescent="0.25">
      <c r="B6" s="18" t="s">
        <v>57</v>
      </c>
      <c r="C6" s="17">
        <f>IF(ISERR(SUM(J:J)/SUM(K:K)),"N\A",SUM(J:J)/SUM(K:K))</f>
        <v>1</v>
      </c>
    </row>
    <row r="8" spans="2:11" ht="30" x14ac:dyDescent="0.25">
      <c r="B8" s="11" t="s">
        <v>0</v>
      </c>
      <c r="C8" s="12" t="s">
        <v>3</v>
      </c>
      <c r="D8" s="12" t="s">
        <v>2</v>
      </c>
      <c r="E8" s="12" t="s">
        <v>60</v>
      </c>
      <c r="F8" s="12" t="s">
        <v>1</v>
      </c>
      <c r="J8" s="4" t="s">
        <v>58</v>
      </c>
      <c r="K8" s="4" t="s">
        <v>59</v>
      </c>
    </row>
    <row r="9" spans="2:11" x14ac:dyDescent="0.25">
      <c r="B9" s="37" t="s">
        <v>147</v>
      </c>
      <c r="C9" s="37"/>
      <c r="D9" s="37"/>
      <c r="E9" s="37"/>
      <c r="F9" s="37"/>
    </row>
    <row r="10" spans="2:11" ht="30" x14ac:dyDescent="0.25">
      <c r="B10" s="13" t="s">
        <v>7</v>
      </c>
      <c r="C10" s="14" t="s">
        <v>21</v>
      </c>
      <c r="D10" s="24" t="s">
        <v>50</v>
      </c>
      <c r="E10" s="15">
        <v>2</v>
      </c>
      <c r="F10" s="25"/>
      <c r="J10" s="4">
        <f>IF(D10="Да",E10,IF(D10="(Нет)",E10,0))</f>
        <v>2</v>
      </c>
      <c r="K10" s="4">
        <f>IF(D10="N\A",0,E10)</f>
        <v>2</v>
      </c>
    </row>
    <row r="11" spans="2:11" ht="30" x14ac:dyDescent="0.25">
      <c r="B11" s="13" t="s">
        <v>8</v>
      </c>
      <c r="C11" s="14" t="s">
        <v>23</v>
      </c>
      <c r="D11" s="24" t="s">
        <v>50</v>
      </c>
      <c r="E11" s="15">
        <v>1</v>
      </c>
      <c r="F11" s="25"/>
      <c r="J11" s="4">
        <f t="shared" ref="J11:J59" si="0">IF(D11="Да",E11,IF(D11="(Нет)",E11,0))</f>
        <v>1</v>
      </c>
      <c r="K11" s="4">
        <f t="shared" ref="K11:K59" si="1">IF(D11="N\A",0,E11)</f>
        <v>1</v>
      </c>
    </row>
    <row r="12" spans="2:11" ht="30" x14ac:dyDescent="0.25">
      <c r="B12" s="13" t="s">
        <v>9</v>
      </c>
      <c r="C12" s="14" t="s">
        <v>24</v>
      </c>
      <c r="D12" s="24" t="s">
        <v>50</v>
      </c>
      <c r="E12" s="15">
        <v>2</v>
      </c>
      <c r="F12" s="25"/>
      <c r="J12" s="4">
        <f t="shared" si="0"/>
        <v>2</v>
      </c>
      <c r="K12" s="4">
        <f t="shared" si="1"/>
        <v>2</v>
      </c>
    </row>
    <row r="13" spans="2:11" ht="45" x14ac:dyDescent="0.25">
      <c r="B13" s="13" t="s">
        <v>10</v>
      </c>
      <c r="C13" s="14" t="s">
        <v>25</v>
      </c>
      <c r="D13" s="24" t="s">
        <v>50</v>
      </c>
      <c r="E13" s="15">
        <v>1</v>
      </c>
      <c r="F13" s="25"/>
      <c r="J13" s="4">
        <f t="shared" si="0"/>
        <v>1</v>
      </c>
      <c r="K13" s="4">
        <f t="shared" si="1"/>
        <v>1</v>
      </c>
    </row>
    <row r="14" spans="2:11" ht="45" x14ac:dyDescent="0.25">
      <c r="B14" s="13" t="s">
        <v>22</v>
      </c>
      <c r="C14" s="14" t="s">
        <v>26</v>
      </c>
      <c r="D14" s="24" t="s">
        <v>50</v>
      </c>
      <c r="E14" s="15">
        <v>1</v>
      </c>
      <c r="F14" s="25"/>
      <c r="J14" s="4">
        <f t="shared" si="0"/>
        <v>1</v>
      </c>
      <c r="K14" s="4">
        <f t="shared" si="1"/>
        <v>1</v>
      </c>
    </row>
    <row r="15" spans="2:11" ht="45" x14ac:dyDescent="0.25">
      <c r="B15" s="13" t="s">
        <v>49</v>
      </c>
      <c r="C15" s="14" t="s">
        <v>153</v>
      </c>
      <c r="D15" s="24" t="s">
        <v>50</v>
      </c>
      <c r="E15" s="15">
        <v>1</v>
      </c>
      <c r="F15" s="25"/>
    </row>
    <row r="16" spans="2:11" ht="45" x14ac:dyDescent="0.25">
      <c r="B16" s="13" t="s">
        <v>116</v>
      </c>
      <c r="C16" s="14" t="s">
        <v>187</v>
      </c>
      <c r="D16" s="24" t="s">
        <v>50</v>
      </c>
      <c r="E16" s="15">
        <v>1</v>
      </c>
      <c r="F16" s="25"/>
    </row>
    <row r="17" spans="2:11" ht="45" x14ac:dyDescent="0.25">
      <c r="B17" s="13" t="s">
        <v>117</v>
      </c>
      <c r="C17" s="14" t="s">
        <v>122</v>
      </c>
      <c r="D17" s="24" t="s">
        <v>50</v>
      </c>
      <c r="E17" s="15">
        <v>1</v>
      </c>
      <c r="F17" s="25"/>
    </row>
    <row r="18" spans="2:11" ht="45" x14ac:dyDescent="0.25">
      <c r="B18" s="13" t="s">
        <v>118</v>
      </c>
      <c r="C18" s="14" t="s">
        <v>146</v>
      </c>
      <c r="D18" s="24" t="s">
        <v>50</v>
      </c>
      <c r="E18" s="15">
        <v>2</v>
      </c>
      <c r="F18" s="25"/>
    </row>
    <row r="19" spans="2:11" ht="30" x14ac:dyDescent="0.25">
      <c r="B19" s="13" t="s">
        <v>119</v>
      </c>
      <c r="C19" s="14" t="s">
        <v>154</v>
      </c>
      <c r="D19" s="24" t="s">
        <v>50</v>
      </c>
      <c r="E19" s="15">
        <v>2</v>
      </c>
      <c r="F19" s="25"/>
    </row>
    <row r="20" spans="2:11" ht="30" x14ac:dyDescent="0.25">
      <c r="B20" s="13" t="s">
        <v>120</v>
      </c>
      <c r="C20" s="14" t="s">
        <v>180</v>
      </c>
      <c r="D20" s="24" t="s">
        <v>50</v>
      </c>
      <c r="E20" s="15">
        <v>1</v>
      </c>
      <c r="F20" s="25"/>
    </row>
    <row r="21" spans="2:11" ht="45" x14ac:dyDescent="0.25">
      <c r="B21" s="13" t="s">
        <v>121</v>
      </c>
      <c r="C21" s="14" t="s">
        <v>181</v>
      </c>
      <c r="D21" s="24" t="s">
        <v>50</v>
      </c>
      <c r="E21" s="15">
        <v>1</v>
      </c>
      <c r="F21" s="25"/>
    </row>
    <row r="22" spans="2:11" ht="45" x14ac:dyDescent="0.25">
      <c r="B22" s="13" t="s">
        <v>148</v>
      </c>
      <c r="C22" s="14" t="s">
        <v>182</v>
      </c>
      <c r="D22" s="24" t="s">
        <v>50</v>
      </c>
      <c r="E22" s="15">
        <v>1</v>
      </c>
      <c r="F22" s="25"/>
    </row>
    <row r="23" spans="2:11" ht="60" x14ac:dyDescent="0.25">
      <c r="B23" s="13" t="s">
        <v>183</v>
      </c>
      <c r="C23" s="14" t="s">
        <v>188</v>
      </c>
      <c r="D23" s="24" t="s">
        <v>50</v>
      </c>
      <c r="E23" s="15">
        <v>1</v>
      </c>
      <c r="F23" s="25"/>
    </row>
    <row r="24" spans="2:11" ht="45" x14ac:dyDescent="0.25">
      <c r="B24" s="13" t="s">
        <v>184</v>
      </c>
      <c r="C24" s="14" t="s">
        <v>123</v>
      </c>
      <c r="D24" s="24" t="s">
        <v>50</v>
      </c>
      <c r="E24" s="15">
        <v>2</v>
      </c>
      <c r="F24" s="25"/>
    </row>
    <row r="25" spans="2:11" ht="15" customHeight="1" x14ac:dyDescent="0.25">
      <c r="B25" s="34" t="s">
        <v>155</v>
      </c>
      <c r="C25" s="35"/>
      <c r="D25" s="35"/>
      <c r="E25" s="35"/>
      <c r="F25" s="36"/>
      <c r="J25" s="4">
        <f t="shared" si="0"/>
        <v>0</v>
      </c>
      <c r="K25" s="4">
        <f t="shared" si="1"/>
        <v>0</v>
      </c>
    </row>
    <row r="26" spans="2:11" ht="30" x14ac:dyDescent="0.25">
      <c r="B26" s="13" t="s">
        <v>11</v>
      </c>
      <c r="C26" s="14" t="s">
        <v>27</v>
      </c>
      <c r="D26" s="24" t="s">
        <v>50</v>
      </c>
      <c r="E26" s="15">
        <v>2</v>
      </c>
      <c r="F26" s="25"/>
      <c r="J26" s="4">
        <f t="shared" si="0"/>
        <v>2</v>
      </c>
      <c r="K26" s="4">
        <f t="shared" si="1"/>
        <v>2</v>
      </c>
    </row>
    <row r="27" spans="2:11" ht="30" x14ac:dyDescent="0.25">
      <c r="B27" s="13" t="s">
        <v>12</v>
      </c>
      <c r="C27" s="14" t="s">
        <v>168</v>
      </c>
      <c r="D27" s="24" t="s">
        <v>50</v>
      </c>
      <c r="E27" s="15">
        <v>2</v>
      </c>
      <c r="F27" s="25"/>
      <c r="J27" s="4">
        <f t="shared" si="0"/>
        <v>2</v>
      </c>
      <c r="K27" s="4">
        <f t="shared" si="1"/>
        <v>2</v>
      </c>
    </row>
    <row r="28" spans="2:11" ht="30" x14ac:dyDescent="0.25">
      <c r="B28" s="13" t="s">
        <v>13</v>
      </c>
      <c r="C28" s="14" t="s">
        <v>156</v>
      </c>
      <c r="D28" s="24" t="s">
        <v>50</v>
      </c>
      <c r="E28" s="15">
        <v>2</v>
      </c>
      <c r="F28" s="25"/>
      <c r="J28" s="4">
        <f t="shared" si="0"/>
        <v>2</v>
      </c>
      <c r="K28" s="4">
        <f t="shared" si="1"/>
        <v>2</v>
      </c>
    </row>
    <row r="29" spans="2:11" ht="30" x14ac:dyDescent="0.25">
      <c r="B29" s="13" t="s">
        <v>14</v>
      </c>
      <c r="C29" s="14" t="s">
        <v>157</v>
      </c>
      <c r="D29" s="24" t="s">
        <v>50</v>
      </c>
      <c r="E29" s="15">
        <v>2</v>
      </c>
      <c r="F29" s="25"/>
      <c r="J29" s="4">
        <f t="shared" si="0"/>
        <v>2</v>
      </c>
      <c r="K29" s="4">
        <f t="shared" si="1"/>
        <v>2</v>
      </c>
    </row>
    <row r="30" spans="2:11" ht="45" x14ac:dyDescent="0.25">
      <c r="B30" s="13" t="s">
        <v>29</v>
      </c>
      <c r="C30" s="14" t="s">
        <v>28</v>
      </c>
      <c r="D30" s="24" t="s">
        <v>50</v>
      </c>
      <c r="E30" s="15">
        <v>2</v>
      </c>
      <c r="F30" s="26"/>
      <c r="J30" s="4">
        <f t="shared" si="0"/>
        <v>2</v>
      </c>
      <c r="K30" s="4">
        <f t="shared" si="1"/>
        <v>2</v>
      </c>
    </row>
    <row r="31" spans="2:11" ht="30" x14ac:dyDescent="0.25">
      <c r="B31" s="13" t="s">
        <v>199</v>
      </c>
      <c r="C31" s="14" t="s">
        <v>30</v>
      </c>
      <c r="D31" s="24" t="s">
        <v>50</v>
      </c>
      <c r="E31" s="15">
        <v>1</v>
      </c>
      <c r="F31" s="26"/>
    </row>
    <row r="32" spans="2:11" ht="45" x14ac:dyDescent="0.25">
      <c r="B32" s="13" t="s">
        <v>144</v>
      </c>
      <c r="C32" s="14" t="s">
        <v>141</v>
      </c>
      <c r="D32" s="24" t="s">
        <v>50</v>
      </c>
      <c r="E32" s="15">
        <v>2</v>
      </c>
      <c r="F32" s="26"/>
    </row>
    <row r="33" spans="2:11" ht="45" x14ac:dyDescent="0.25">
      <c r="B33" s="13" t="s">
        <v>145</v>
      </c>
      <c r="C33" s="14" t="s">
        <v>190</v>
      </c>
      <c r="D33" s="24" t="s">
        <v>50</v>
      </c>
      <c r="E33" s="15">
        <v>2</v>
      </c>
      <c r="F33" s="26"/>
    </row>
    <row r="34" spans="2:11" ht="45" x14ac:dyDescent="0.25">
      <c r="B34" s="13" t="s">
        <v>197</v>
      </c>
      <c r="C34" s="14" t="s">
        <v>191</v>
      </c>
      <c r="D34" s="24" t="s">
        <v>50</v>
      </c>
      <c r="E34" s="15">
        <v>2</v>
      </c>
      <c r="F34" s="26"/>
    </row>
    <row r="35" spans="2:11" ht="15" customHeight="1" x14ac:dyDescent="0.25">
      <c r="B35" s="34" t="s">
        <v>4</v>
      </c>
      <c r="C35" s="35"/>
      <c r="D35" s="35"/>
      <c r="E35" s="35"/>
      <c r="F35" s="36"/>
      <c r="J35" s="4">
        <f t="shared" si="0"/>
        <v>0</v>
      </c>
      <c r="K35" s="4">
        <f t="shared" si="1"/>
        <v>0</v>
      </c>
    </row>
    <row r="36" spans="2:11" ht="30" x14ac:dyDescent="0.25">
      <c r="B36" s="13" t="s">
        <v>15</v>
      </c>
      <c r="C36" s="14" t="s">
        <v>158</v>
      </c>
      <c r="D36" s="24" t="s">
        <v>50</v>
      </c>
      <c r="E36" s="15">
        <v>2</v>
      </c>
      <c r="F36" s="25"/>
      <c r="J36" s="4">
        <f t="shared" si="0"/>
        <v>2</v>
      </c>
      <c r="K36" s="4">
        <f t="shared" si="1"/>
        <v>2</v>
      </c>
    </row>
    <row r="37" spans="2:11" ht="30" x14ac:dyDescent="0.25">
      <c r="B37" s="13" t="s">
        <v>16</v>
      </c>
      <c r="C37" s="14" t="s">
        <v>159</v>
      </c>
      <c r="D37" s="24" t="s">
        <v>50</v>
      </c>
      <c r="E37" s="15">
        <v>2</v>
      </c>
      <c r="F37" s="25"/>
      <c r="J37" s="4">
        <f t="shared" si="0"/>
        <v>2</v>
      </c>
      <c r="K37" s="4">
        <f t="shared" si="1"/>
        <v>2</v>
      </c>
    </row>
    <row r="38" spans="2:11" ht="30" x14ac:dyDescent="0.25">
      <c r="B38" s="13" t="s">
        <v>17</v>
      </c>
      <c r="C38" s="14" t="s">
        <v>193</v>
      </c>
      <c r="D38" s="24" t="s">
        <v>50</v>
      </c>
      <c r="E38" s="15">
        <v>2</v>
      </c>
      <c r="F38" s="25"/>
      <c r="J38" s="4">
        <f t="shared" si="0"/>
        <v>2</v>
      </c>
      <c r="K38" s="4">
        <f t="shared" si="1"/>
        <v>2</v>
      </c>
    </row>
    <row r="39" spans="2:11" ht="30" x14ac:dyDescent="0.25">
      <c r="B39" s="13" t="s">
        <v>124</v>
      </c>
      <c r="C39" s="16" t="s">
        <v>192</v>
      </c>
      <c r="D39" s="24" t="s">
        <v>50</v>
      </c>
      <c r="E39" s="15">
        <v>2</v>
      </c>
      <c r="F39" s="25"/>
    </row>
    <row r="40" spans="2:11" ht="60" x14ac:dyDescent="0.25">
      <c r="B40" s="13" t="s">
        <v>125</v>
      </c>
      <c r="C40" s="16" t="s">
        <v>160</v>
      </c>
      <c r="D40" s="24" t="s">
        <v>50</v>
      </c>
      <c r="E40" s="15">
        <v>2</v>
      </c>
      <c r="F40" s="25"/>
    </row>
    <row r="41" spans="2:11" ht="30" x14ac:dyDescent="0.25">
      <c r="B41" s="13" t="s">
        <v>126</v>
      </c>
      <c r="C41" s="16" t="s">
        <v>127</v>
      </c>
      <c r="D41" s="24" t="s">
        <v>50</v>
      </c>
      <c r="E41" s="15">
        <v>2</v>
      </c>
      <c r="F41" s="25"/>
    </row>
    <row r="42" spans="2:11" ht="45" x14ac:dyDescent="0.25">
      <c r="B42" s="13" t="s">
        <v>169</v>
      </c>
      <c r="C42" s="16" t="s">
        <v>170</v>
      </c>
      <c r="D42" s="24" t="s">
        <v>50</v>
      </c>
      <c r="E42" s="15">
        <v>2</v>
      </c>
      <c r="F42" s="26"/>
      <c r="J42" s="4">
        <f t="shared" si="0"/>
        <v>2</v>
      </c>
      <c r="K42" s="4">
        <f t="shared" si="1"/>
        <v>2</v>
      </c>
    </row>
    <row r="43" spans="2:11" ht="15" customHeight="1" x14ac:dyDescent="0.25">
      <c r="B43" s="34" t="s">
        <v>5</v>
      </c>
      <c r="C43" s="35"/>
      <c r="D43" s="35"/>
      <c r="E43" s="35"/>
      <c r="F43" s="36"/>
      <c r="J43" s="4">
        <f t="shared" si="0"/>
        <v>0</v>
      </c>
      <c r="K43" s="4">
        <f t="shared" si="1"/>
        <v>0</v>
      </c>
    </row>
    <row r="44" spans="2:11" ht="30" x14ac:dyDescent="0.25">
      <c r="B44" s="13" t="s">
        <v>18</v>
      </c>
      <c r="C44" s="14" t="s">
        <v>31</v>
      </c>
      <c r="D44" s="24" t="s">
        <v>50</v>
      </c>
      <c r="E44" s="15">
        <v>2</v>
      </c>
      <c r="F44" s="25"/>
      <c r="J44" s="4">
        <f t="shared" si="0"/>
        <v>2</v>
      </c>
      <c r="K44" s="4">
        <f t="shared" si="1"/>
        <v>2</v>
      </c>
    </row>
    <row r="45" spans="2:11" ht="60" x14ac:dyDescent="0.25">
      <c r="B45" s="13" t="s">
        <v>20</v>
      </c>
      <c r="C45" s="14" t="s">
        <v>32</v>
      </c>
      <c r="D45" s="24" t="s">
        <v>50</v>
      </c>
      <c r="E45" s="15">
        <v>2</v>
      </c>
      <c r="F45" s="25"/>
      <c r="J45" s="4">
        <f t="shared" si="0"/>
        <v>2</v>
      </c>
      <c r="K45" s="4">
        <f t="shared" si="1"/>
        <v>2</v>
      </c>
    </row>
    <row r="46" spans="2:11" ht="75" x14ac:dyDescent="0.25">
      <c r="B46" s="13" t="s">
        <v>19</v>
      </c>
      <c r="C46" s="14" t="s">
        <v>161</v>
      </c>
      <c r="D46" s="24" t="s">
        <v>50</v>
      </c>
      <c r="E46" s="15">
        <v>2</v>
      </c>
      <c r="F46" s="25"/>
      <c r="J46" s="4">
        <f t="shared" si="0"/>
        <v>2</v>
      </c>
      <c r="K46" s="4">
        <f t="shared" si="1"/>
        <v>2</v>
      </c>
    </row>
    <row r="47" spans="2:11" ht="45" x14ac:dyDescent="0.25">
      <c r="B47" s="13" t="s">
        <v>136</v>
      </c>
      <c r="C47" s="14" t="s">
        <v>33</v>
      </c>
      <c r="D47" s="24" t="s">
        <v>50</v>
      </c>
      <c r="E47" s="15">
        <v>1</v>
      </c>
      <c r="F47" s="25"/>
    </row>
    <row r="48" spans="2:11" ht="45" x14ac:dyDescent="0.25">
      <c r="B48" s="13" t="s">
        <v>172</v>
      </c>
      <c r="C48" s="16" t="s">
        <v>111</v>
      </c>
      <c r="D48" s="24" t="s">
        <v>50</v>
      </c>
      <c r="E48" s="15">
        <v>2</v>
      </c>
      <c r="F48" s="25"/>
      <c r="J48" s="4">
        <f t="shared" si="0"/>
        <v>2</v>
      </c>
      <c r="K48" s="4">
        <f t="shared" si="1"/>
        <v>2</v>
      </c>
    </row>
    <row r="49" spans="2:11" ht="15" customHeight="1" x14ac:dyDescent="0.25">
      <c r="B49" s="34" t="s">
        <v>6</v>
      </c>
      <c r="C49" s="35"/>
      <c r="D49" s="35"/>
      <c r="E49" s="35"/>
      <c r="F49" s="36"/>
      <c r="J49" s="4">
        <f t="shared" si="0"/>
        <v>0</v>
      </c>
      <c r="K49" s="4">
        <f t="shared" si="1"/>
        <v>0</v>
      </c>
    </row>
    <row r="50" spans="2:11" ht="30" x14ac:dyDescent="0.25">
      <c r="B50" s="13" t="s">
        <v>40</v>
      </c>
      <c r="C50" s="16" t="s">
        <v>171</v>
      </c>
      <c r="D50" s="24" t="s">
        <v>50</v>
      </c>
      <c r="E50" s="15">
        <v>2</v>
      </c>
      <c r="F50" s="16"/>
      <c r="J50" s="4">
        <f t="shared" si="0"/>
        <v>2</v>
      </c>
      <c r="K50" s="4">
        <f t="shared" si="1"/>
        <v>2</v>
      </c>
    </row>
    <row r="51" spans="2:11" ht="30" x14ac:dyDescent="0.25">
      <c r="B51" s="13" t="s">
        <v>41</v>
      </c>
      <c r="C51" s="16" t="s">
        <v>34</v>
      </c>
      <c r="D51" s="24" t="s">
        <v>50</v>
      </c>
      <c r="E51" s="15">
        <v>2</v>
      </c>
      <c r="F51" s="16"/>
      <c r="J51" s="4">
        <f t="shared" si="0"/>
        <v>2</v>
      </c>
      <c r="K51" s="4">
        <f t="shared" si="1"/>
        <v>2</v>
      </c>
    </row>
    <row r="52" spans="2:11" ht="30" x14ac:dyDescent="0.25">
      <c r="B52" s="13" t="s">
        <v>42</v>
      </c>
      <c r="C52" s="16" t="s">
        <v>35</v>
      </c>
      <c r="D52" s="24" t="s">
        <v>50</v>
      </c>
      <c r="E52" s="15">
        <v>1</v>
      </c>
      <c r="F52" s="16"/>
      <c r="J52" s="4">
        <f t="shared" si="0"/>
        <v>1</v>
      </c>
      <c r="K52" s="4">
        <f t="shared" si="1"/>
        <v>1</v>
      </c>
    </row>
    <row r="53" spans="2:11" ht="45" x14ac:dyDescent="0.25">
      <c r="B53" s="13" t="s">
        <v>43</v>
      </c>
      <c r="C53" s="16" t="s">
        <v>162</v>
      </c>
      <c r="D53" s="24" t="s">
        <v>50</v>
      </c>
      <c r="E53" s="15">
        <v>2</v>
      </c>
      <c r="F53" s="16"/>
      <c r="J53" s="4">
        <f t="shared" si="0"/>
        <v>2</v>
      </c>
      <c r="K53" s="4">
        <f t="shared" si="1"/>
        <v>2</v>
      </c>
    </row>
    <row r="54" spans="2:11" ht="30" x14ac:dyDescent="0.25">
      <c r="B54" s="13" t="s">
        <v>44</v>
      </c>
      <c r="C54" s="16" t="s">
        <v>36</v>
      </c>
      <c r="D54" s="24" t="s">
        <v>50</v>
      </c>
      <c r="E54" s="15">
        <v>1</v>
      </c>
      <c r="F54" s="16"/>
      <c r="J54" s="4">
        <f t="shared" si="0"/>
        <v>1</v>
      </c>
      <c r="K54" s="4">
        <f t="shared" si="1"/>
        <v>1</v>
      </c>
    </row>
    <row r="55" spans="2:11" ht="45" x14ac:dyDescent="0.25">
      <c r="B55" s="13" t="s">
        <v>45</v>
      </c>
      <c r="C55" s="16" t="s">
        <v>37</v>
      </c>
      <c r="D55" s="24" t="s">
        <v>50</v>
      </c>
      <c r="E55" s="15">
        <v>2</v>
      </c>
      <c r="F55" s="16"/>
      <c r="J55" s="4">
        <f t="shared" si="0"/>
        <v>2</v>
      </c>
      <c r="K55" s="4">
        <f t="shared" si="1"/>
        <v>2</v>
      </c>
    </row>
    <row r="56" spans="2:11" ht="30" x14ac:dyDescent="0.25">
      <c r="B56" s="13" t="s">
        <v>46</v>
      </c>
      <c r="C56" s="16" t="s">
        <v>38</v>
      </c>
      <c r="D56" s="24" t="s">
        <v>50</v>
      </c>
      <c r="E56" s="15">
        <v>1</v>
      </c>
      <c r="F56" s="16"/>
      <c r="J56" s="4">
        <f t="shared" si="0"/>
        <v>1</v>
      </c>
      <c r="K56" s="4">
        <f t="shared" si="1"/>
        <v>1</v>
      </c>
    </row>
    <row r="57" spans="2:11" ht="45" x14ac:dyDescent="0.25">
      <c r="B57" s="13" t="s">
        <v>47</v>
      </c>
      <c r="C57" s="16" t="s">
        <v>102</v>
      </c>
      <c r="D57" s="24" t="s">
        <v>50</v>
      </c>
      <c r="E57" s="15">
        <v>1</v>
      </c>
      <c r="F57" s="16"/>
      <c r="J57" s="4">
        <f t="shared" si="0"/>
        <v>1</v>
      </c>
      <c r="K57" s="4">
        <f t="shared" si="1"/>
        <v>1</v>
      </c>
    </row>
    <row r="58" spans="2:11" ht="45" x14ac:dyDescent="0.25">
      <c r="B58" s="13" t="s">
        <v>48</v>
      </c>
      <c r="C58" s="16" t="s">
        <v>163</v>
      </c>
      <c r="D58" s="24" t="s">
        <v>50</v>
      </c>
      <c r="E58" s="15">
        <v>2</v>
      </c>
      <c r="F58" s="16"/>
      <c r="J58" s="4">
        <f t="shared" si="0"/>
        <v>2</v>
      </c>
      <c r="K58" s="4">
        <f t="shared" si="1"/>
        <v>2</v>
      </c>
    </row>
    <row r="59" spans="2:11" ht="30" x14ac:dyDescent="0.25">
      <c r="B59" s="13" t="s">
        <v>139</v>
      </c>
      <c r="C59" s="16" t="s">
        <v>39</v>
      </c>
      <c r="D59" s="24" t="s">
        <v>50</v>
      </c>
      <c r="E59" s="15">
        <v>2</v>
      </c>
      <c r="F59" s="16"/>
      <c r="J59" s="4">
        <f t="shared" si="0"/>
        <v>2</v>
      </c>
      <c r="K59" s="4">
        <f t="shared" si="1"/>
        <v>2</v>
      </c>
    </row>
    <row r="60" spans="2:11" ht="15" customHeight="1" x14ac:dyDescent="0.25">
      <c r="B60" s="34" t="s">
        <v>73</v>
      </c>
      <c r="C60" s="35"/>
      <c r="D60" s="35"/>
      <c r="E60" s="35"/>
      <c r="F60" s="36"/>
    </row>
    <row r="61" spans="2:11" ht="45" x14ac:dyDescent="0.25">
      <c r="B61" s="13" t="s">
        <v>74</v>
      </c>
      <c r="C61" s="16" t="s">
        <v>105</v>
      </c>
      <c r="D61" s="24" t="s">
        <v>50</v>
      </c>
      <c r="E61" s="15">
        <v>1</v>
      </c>
      <c r="F61" s="16"/>
    </row>
    <row r="62" spans="2:11" ht="60" x14ac:dyDescent="0.25">
      <c r="B62" s="13" t="s">
        <v>75</v>
      </c>
      <c r="C62" s="16" t="s">
        <v>164</v>
      </c>
      <c r="D62" s="24" t="s">
        <v>50</v>
      </c>
      <c r="E62" s="15">
        <v>2</v>
      </c>
      <c r="F62" s="16"/>
    </row>
    <row r="63" spans="2:11" ht="45" x14ac:dyDescent="0.25">
      <c r="B63" s="13" t="s">
        <v>76</v>
      </c>
      <c r="C63" s="16" t="s">
        <v>106</v>
      </c>
      <c r="D63" s="24" t="s">
        <v>50</v>
      </c>
      <c r="E63" s="15">
        <v>1</v>
      </c>
      <c r="F63" s="16"/>
    </row>
    <row r="64" spans="2:11" ht="30" x14ac:dyDescent="0.25">
      <c r="B64" s="13" t="s">
        <v>77</v>
      </c>
      <c r="C64" s="16" t="s">
        <v>195</v>
      </c>
      <c r="D64" s="24" t="s">
        <v>50</v>
      </c>
      <c r="E64" s="15">
        <v>1</v>
      </c>
      <c r="F64" s="16"/>
    </row>
    <row r="65" spans="2:6" ht="30" x14ac:dyDescent="0.25">
      <c r="B65" s="13" t="s">
        <v>78</v>
      </c>
      <c r="C65" s="16" t="s">
        <v>196</v>
      </c>
      <c r="D65" s="24" t="s">
        <v>50</v>
      </c>
      <c r="E65" s="15">
        <v>1</v>
      </c>
      <c r="F65" s="16"/>
    </row>
    <row r="66" spans="2:6" ht="45" x14ac:dyDescent="0.25">
      <c r="B66" s="13" t="s">
        <v>79</v>
      </c>
      <c r="C66" s="16" t="s">
        <v>194</v>
      </c>
      <c r="D66" s="24" t="s">
        <v>50</v>
      </c>
      <c r="E66" s="15">
        <v>1</v>
      </c>
      <c r="F66" s="16"/>
    </row>
    <row r="67" spans="2:6" ht="75" x14ac:dyDescent="0.25">
      <c r="B67" s="13" t="s">
        <v>198</v>
      </c>
      <c r="C67" s="16" t="s">
        <v>165</v>
      </c>
      <c r="D67" s="24" t="s">
        <v>50</v>
      </c>
      <c r="E67" s="15">
        <v>1</v>
      </c>
      <c r="F67" s="16"/>
    </row>
    <row r="68" spans="2:6" ht="15" customHeight="1" x14ac:dyDescent="0.25">
      <c r="B68" s="34" t="s">
        <v>80</v>
      </c>
      <c r="C68" s="35"/>
      <c r="D68" s="35"/>
      <c r="E68" s="35"/>
      <c r="F68" s="36"/>
    </row>
    <row r="69" spans="2:6" ht="30" x14ac:dyDescent="0.25">
      <c r="B69" s="13" t="s">
        <v>81</v>
      </c>
      <c r="C69" s="29" t="s">
        <v>175</v>
      </c>
      <c r="D69" s="24" t="s">
        <v>50</v>
      </c>
      <c r="E69" s="15">
        <v>2</v>
      </c>
      <c r="F69" s="28"/>
    </row>
    <row r="70" spans="2:6" ht="30" x14ac:dyDescent="0.25">
      <c r="B70" s="13" t="s">
        <v>82</v>
      </c>
      <c r="C70" s="29" t="s">
        <v>176</v>
      </c>
      <c r="D70" s="24" t="s">
        <v>50</v>
      </c>
      <c r="E70" s="15">
        <v>2</v>
      </c>
      <c r="F70" s="30"/>
    </row>
    <row r="71" spans="2:6" ht="45" x14ac:dyDescent="0.25">
      <c r="B71" s="13" t="s">
        <v>83</v>
      </c>
      <c r="C71" s="16" t="s">
        <v>107</v>
      </c>
      <c r="D71" s="24" t="s">
        <v>50</v>
      </c>
      <c r="E71" s="15">
        <v>2</v>
      </c>
      <c r="F71" s="16"/>
    </row>
    <row r="72" spans="2:6" ht="45" x14ac:dyDescent="0.25">
      <c r="B72" s="13" t="s">
        <v>84</v>
      </c>
      <c r="C72" s="16" t="s">
        <v>149</v>
      </c>
      <c r="D72" s="24" t="s">
        <v>50</v>
      </c>
      <c r="E72" s="15">
        <v>2</v>
      </c>
      <c r="F72" s="16"/>
    </row>
    <row r="73" spans="2:6" ht="45" x14ac:dyDescent="0.25">
      <c r="B73" s="13" t="s">
        <v>85</v>
      </c>
      <c r="C73" s="16" t="s">
        <v>150</v>
      </c>
      <c r="D73" s="24" t="s">
        <v>50</v>
      </c>
      <c r="E73" s="15">
        <v>2</v>
      </c>
      <c r="F73" s="16"/>
    </row>
    <row r="74" spans="2:6" ht="30" x14ac:dyDescent="0.25">
      <c r="B74" s="13" t="s">
        <v>86</v>
      </c>
      <c r="C74" s="16" t="s">
        <v>189</v>
      </c>
      <c r="D74" s="24" t="s">
        <v>50</v>
      </c>
      <c r="E74" s="15">
        <v>2</v>
      </c>
      <c r="F74" s="16"/>
    </row>
    <row r="75" spans="2:6" ht="45" x14ac:dyDescent="0.25">
      <c r="B75" s="13" t="s">
        <v>177</v>
      </c>
      <c r="C75" s="16" t="s">
        <v>109</v>
      </c>
      <c r="D75" s="24" t="s">
        <v>50</v>
      </c>
      <c r="E75" s="15">
        <v>1</v>
      </c>
      <c r="F75" s="16"/>
    </row>
    <row r="76" spans="2:6" ht="45" x14ac:dyDescent="0.25">
      <c r="B76" s="13" t="s">
        <v>87</v>
      </c>
      <c r="C76" s="16" t="s">
        <v>110</v>
      </c>
      <c r="D76" s="24" t="s">
        <v>50</v>
      </c>
      <c r="E76" s="15">
        <v>1</v>
      </c>
      <c r="F76" s="16"/>
    </row>
    <row r="77" spans="2:6" ht="45" x14ac:dyDescent="0.25">
      <c r="B77" s="13" t="s">
        <v>88</v>
      </c>
      <c r="C77" s="16" t="s">
        <v>114</v>
      </c>
      <c r="D77" s="24" t="s">
        <v>50</v>
      </c>
      <c r="E77" s="15">
        <v>1</v>
      </c>
      <c r="F77" s="16"/>
    </row>
    <row r="78" spans="2:6" ht="45" x14ac:dyDescent="0.25">
      <c r="B78" s="13" t="s">
        <v>108</v>
      </c>
      <c r="C78" s="16" t="s">
        <v>115</v>
      </c>
      <c r="D78" s="24" t="s">
        <v>50</v>
      </c>
      <c r="E78" s="15">
        <v>1</v>
      </c>
      <c r="F78" s="16"/>
    </row>
    <row r="79" spans="2:6" ht="60" x14ac:dyDescent="0.25">
      <c r="B79" s="13" t="s">
        <v>112</v>
      </c>
      <c r="C79" s="16" t="s">
        <v>151</v>
      </c>
      <c r="D79" s="24" t="s">
        <v>50</v>
      </c>
      <c r="E79" s="15">
        <v>2</v>
      </c>
      <c r="F79" s="16"/>
    </row>
    <row r="80" spans="2:6" ht="30" x14ac:dyDescent="0.25">
      <c r="B80" s="13" t="s">
        <v>113</v>
      </c>
      <c r="C80" s="16" t="s">
        <v>173</v>
      </c>
      <c r="D80" s="24" t="s">
        <v>50</v>
      </c>
      <c r="E80" s="15">
        <v>2</v>
      </c>
      <c r="F80" s="16"/>
    </row>
    <row r="81" spans="2:6" ht="45" x14ac:dyDescent="0.25">
      <c r="B81" s="13" t="s">
        <v>137</v>
      </c>
      <c r="C81" s="16" t="s">
        <v>174</v>
      </c>
      <c r="D81" s="24" t="s">
        <v>50</v>
      </c>
      <c r="E81" s="15">
        <v>2</v>
      </c>
      <c r="F81" s="16"/>
    </row>
    <row r="82" spans="2:6" ht="45" x14ac:dyDescent="0.25">
      <c r="B82" s="13" t="s">
        <v>138</v>
      </c>
      <c r="C82" s="16" t="s">
        <v>140</v>
      </c>
      <c r="D82" s="24" t="s">
        <v>50</v>
      </c>
      <c r="E82" s="15">
        <v>1</v>
      </c>
      <c r="F82" s="16"/>
    </row>
    <row r="83" spans="2:6" ht="30" x14ac:dyDescent="0.25">
      <c r="B83" s="13" t="s">
        <v>178</v>
      </c>
      <c r="C83" s="16" t="s">
        <v>143</v>
      </c>
      <c r="D83" s="24" t="s">
        <v>50</v>
      </c>
      <c r="E83" s="15">
        <v>1</v>
      </c>
      <c r="F83" s="16"/>
    </row>
    <row r="84" spans="2:6" ht="15" customHeight="1" x14ac:dyDescent="0.25">
      <c r="B84" s="34" t="s">
        <v>89</v>
      </c>
      <c r="C84" s="35"/>
      <c r="D84" s="35"/>
      <c r="E84" s="35"/>
      <c r="F84" s="36"/>
    </row>
    <row r="85" spans="2:6" ht="75" x14ac:dyDescent="0.25">
      <c r="B85" s="13" t="s">
        <v>90</v>
      </c>
      <c r="C85" s="16" t="s">
        <v>98</v>
      </c>
      <c r="D85" s="24" t="s">
        <v>50</v>
      </c>
      <c r="E85" s="15">
        <v>2</v>
      </c>
      <c r="F85" s="16"/>
    </row>
    <row r="86" spans="2:6" ht="60" x14ac:dyDescent="0.25">
      <c r="B86" s="13" t="s">
        <v>91</v>
      </c>
      <c r="C86" s="16" t="s">
        <v>99</v>
      </c>
      <c r="D86" s="24" t="s">
        <v>50</v>
      </c>
      <c r="E86" s="15">
        <v>2</v>
      </c>
      <c r="F86" s="16"/>
    </row>
    <row r="87" spans="2:6" ht="45" x14ac:dyDescent="0.25">
      <c r="B87" s="13" t="s">
        <v>92</v>
      </c>
      <c r="C87" s="16" t="s">
        <v>100</v>
      </c>
      <c r="D87" s="24" t="s">
        <v>50</v>
      </c>
      <c r="E87" s="15">
        <v>1</v>
      </c>
      <c r="F87" s="16"/>
    </row>
    <row r="88" spans="2:6" ht="45" x14ac:dyDescent="0.25">
      <c r="B88" s="13" t="s">
        <v>93</v>
      </c>
      <c r="C88" s="16" t="s">
        <v>166</v>
      </c>
      <c r="D88" s="24" t="s">
        <v>50</v>
      </c>
      <c r="E88" s="15">
        <v>2</v>
      </c>
      <c r="F88" s="16"/>
    </row>
    <row r="89" spans="2:6" ht="45" x14ac:dyDescent="0.25">
      <c r="B89" s="13" t="s">
        <v>94</v>
      </c>
      <c r="C89" s="16" t="s">
        <v>101</v>
      </c>
      <c r="D89" s="24" t="s">
        <v>50</v>
      </c>
      <c r="E89" s="15">
        <v>1</v>
      </c>
      <c r="F89" s="16"/>
    </row>
    <row r="90" spans="2:6" ht="30" x14ac:dyDescent="0.25">
      <c r="B90" s="13" t="s">
        <v>185</v>
      </c>
      <c r="C90" s="16" t="s">
        <v>103</v>
      </c>
      <c r="D90" s="24" t="s">
        <v>50</v>
      </c>
      <c r="E90" s="15">
        <v>1</v>
      </c>
      <c r="F90" s="16"/>
    </row>
    <row r="91" spans="2:6" ht="60" x14ac:dyDescent="0.25">
      <c r="B91" s="13" t="s">
        <v>186</v>
      </c>
      <c r="C91" s="16" t="s">
        <v>104</v>
      </c>
      <c r="D91" s="24" t="s">
        <v>50</v>
      </c>
      <c r="E91" s="15">
        <v>1</v>
      </c>
      <c r="F91" s="16"/>
    </row>
    <row r="92" spans="2:6" ht="30" x14ac:dyDescent="0.25">
      <c r="B92" s="13" t="s">
        <v>95</v>
      </c>
      <c r="C92" s="16" t="s">
        <v>142</v>
      </c>
      <c r="D92" s="24" t="s">
        <v>50</v>
      </c>
      <c r="E92" s="15">
        <v>1</v>
      </c>
      <c r="F92" s="16"/>
    </row>
    <row r="93" spans="2:6" ht="60" x14ac:dyDescent="0.25">
      <c r="B93" s="13" t="s">
        <v>96</v>
      </c>
      <c r="C93" s="16" t="s">
        <v>152</v>
      </c>
      <c r="D93" s="24" t="s">
        <v>50</v>
      </c>
      <c r="E93" s="15">
        <v>1</v>
      </c>
      <c r="F93" s="16"/>
    </row>
    <row r="94" spans="2:6" ht="90" x14ac:dyDescent="0.25">
      <c r="B94" s="13" t="s">
        <v>97</v>
      </c>
      <c r="C94" s="16" t="s">
        <v>179</v>
      </c>
      <c r="D94" s="24" t="s">
        <v>50</v>
      </c>
      <c r="E94" s="15">
        <v>2</v>
      </c>
      <c r="F94" s="16"/>
    </row>
    <row r="95" spans="2:6" ht="15" customHeight="1" x14ac:dyDescent="0.25">
      <c r="B95" s="34" t="s">
        <v>128</v>
      </c>
      <c r="C95" s="35"/>
      <c r="D95" s="35"/>
      <c r="E95" s="35"/>
      <c r="F95" s="36"/>
    </row>
    <row r="96" spans="2:6" ht="90" x14ac:dyDescent="0.25">
      <c r="B96" s="13" t="s">
        <v>129</v>
      </c>
      <c r="C96" s="16" t="s">
        <v>167</v>
      </c>
      <c r="D96" s="24" t="s">
        <v>50</v>
      </c>
      <c r="E96" s="15">
        <v>2</v>
      </c>
      <c r="F96" s="16"/>
    </row>
    <row r="97" spans="2:6" ht="45" x14ac:dyDescent="0.25">
      <c r="B97" s="13" t="s">
        <v>130</v>
      </c>
      <c r="C97" s="16" t="s">
        <v>134</v>
      </c>
      <c r="D97" s="24" t="s">
        <v>50</v>
      </c>
      <c r="E97" s="15">
        <v>1</v>
      </c>
      <c r="F97" s="16"/>
    </row>
    <row r="98" spans="2:6" ht="45" x14ac:dyDescent="0.25">
      <c r="B98" s="13" t="s">
        <v>131</v>
      </c>
      <c r="C98" s="16" t="s">
        <v>133</v>
      </c>
      <c r="D98" s="24" t="s">
        <v>50</v>
      </c>
      <c r="E98" s="15">
        <v>1</v>
      </c>
      <c r="F98" s="16"/>
    </row>
    <row r="99" spans="2:6" ht="45" x14ac:dyDescent="0.25">
      <c r="B99" s="13" t="s">
        <v>132</v>
      </c>
      <c r="C99" s="16" t="s">
        <v>135</v>
      </c>
      <c r="D99" s="24" t="s">
        <v>50</v>
      </c>
      <c r="E99" s="15">
        <v>1</v>
      </c>
      <c r="F99" s="16"/>
    </row>
  </sheetData>
  <mergeCells count="9">
    <mergeCell ref="B95:F95"/>
    <mergeCell ref="B60:F60"/>
    <mergeCell ref="B68:F68"/>
    <mergeCell ref="B84:F84"/>
    <mergeCell ref="B9:F9"/>
    <mergeCell ref="B25:F25"/>
    <mergeCell ref="B43:F43"/>
    <mergeCell ref="B49:F49"/>
    <mergeCell ref="B35:F35"/>
  </mergeCells>
  <dataValidations count="1">
    <dataValidation type="list" allowBlank="1" showInputMessage="1" showErrorMessage="1" sqref="D96:D99 D10:D24 D26:D34 D50:D59 D36:D42 D44:D48 D69:D83 D85:D94 D61:D67">
      <formula1>"Да, Нет, N\A"</formula1>
    </dataValidation>
  </dataValidations>
  <pageMargins left="0.7" right="0.7" top="0.75" bottom="0.75" header="0.3" footer="0.3"/>
  <pageSetup paperSize="9" orientation="portrait" r:id="rId1"/>
  <ignoredErrors>
    <ignoredError sqref="B22:B24 B81:B83" twoDigitTextYear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Сертификат</vt:lpstr>
      <vt:lpstr>Чек-лист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Коваленко Николай Николаевич</dc:creator>
  <cp:lastModifiedBy>Трус Алёна Васильевна</cp:lastModifiedBy>
  <cp:lastPrinted>2018-04-20T10:11:58Z</cp:lastPrinted>
  <dcterms:created xsi:type="dcterms:W3CDTF">2018-04-12T04:25:36Z</dcterms:created>
  <dcterms:modified xsi:type="dcterms:W3CDTF">2026-07-22T09:25:30Z</dcterms:modified>
</cp:coreProperties>
</file>